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786EB53E-9F7D-4CAB-AF34-F3D0540847BA}" xr6:coauthVersionLast="46" xr6:coauthVersionMax="46" xr10:uidLastSave="{00000000-0000-0000-0000-000000000000}"/>
  <bookViews>
    <workbookView xWindow="-108" yWindow="-108" windowWidth="23256" windowHeight="12576" tabRatio="790" xr2:uid="{00000000-000D-0000-FFFF-FFFF00000000}"/>
  </bookViews>
  <sheets>
    <sheet name="About" sheetId="3" r:id="rId1"/>
    <sheet name="Summary" sheetId="1" r:id="rId2"/>
    <sheet name="Amort01" sheetId="2" r:id="rId3"/>
    <sheet name="Amort02" sheetId="4" r:id="rId4"/>
    <sheet name="Amort03" sheetId="6" r:id="rId5"/>
    <sheet name="AddSheet" sheetId="5" state="hidden" r:id="rId6"/>
  </sheets>
  <definedNames>
    <definedName name="_xlnm.Print_Titles" localSheetId="2">Amort01!$1:$12</definedName>
    <definedName name="_xlnm.Print_Titles" localSheetId="3">Amort02!$1:$12</definedName>
    <definedName name="_xlnm.Print_Titles" localSheetId="4">Amort03!$1:$12</definedName>
    <definedName name="_xlnm.Print_Titles" localSheetId="1">Summary!$A:$A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2" l="1"/>
  <c r="G372" i="6" l="1"/>
  <c r="F372" i="6"/>
  <c r="E372" i="6"/>
  <c r="B372" i="6"/>
  <c r="G371" i="6"/>
  <c r="F371" i="6"/>
  <c r="E371" i="6"/>
  <c r="B371" i="6"/>
  <c r="G370" i="6"/>
  <c r="F370" i="6"/>
  <c r="E370" i="6"/>
  <c r="B370" i="6"/>
  <c r="G369" i="6"/>
  <c r="F369" i="6"/>
  <c r="E369" i="6"/>
  <c r="B369" i="6"/>
  <c r="G368" i="6"/>
  <c r="F368" i="6"/>
  <c r="E368" i="6"/>
  <c r="B368" i="6"/>
  <c r="G367" i="6"/>
  <c r="F367" i="6"/>
  <c r="E367" i="6"/>
  <c r="B367" i="6"/>
  <c r="G366" i="6"/>
  <c r="F366" i="6"/>
  <c r="E366" i="6"/>
  <c r="B366" i="6"/>
  <c r="G365" i="6"/>
  <c r="F365" i="6"/>
  <c r="E365" i="6"/>
  <c r="B365" i="6"/>
  <c r="G364" i="6"/>
  <c r="F364" i="6"/>
  <c r="E364" i="6"/>
  <c r="B364" i="6"/>
  <c r="G363" i="6"/>
  <c r="F363" i="6"/>
  <c r="E363" i="6"/>
  <c r="B363" i="6"/>
  <c r="G362" i="6"/>
  <c r="F362" i="6"/>
  <c r="E362" i="6"/>
  <c r="B362" i="6"/>
  <c r="G361" i="6"/>
  <c r="F361" i="6"/>
  <c r="E361" i="6"/>
  <c r="B361" i="6"/>
  <c r="G360" i="6"/>
  <c r="F360" i="6"/>
  <c r="E360" i="6"/>
  <c r="B360" i="6"/>
  <c r="G359" i="6"/>
  <c r="F359" i="6"/>
  <c r="E359" i="6"/>
  <c r="B359" i="6"/>
  <c r="G358" i="6"/>
  <c r="F358" i="6"/>
  <c r="E358" i="6"/>
  <c r="B358" i="6"/>
  <c r="G357" i="6"/>
  <c r="F357" i="6"/>
  <c r="E357" i="6"/>
  <c r="B357" i="6"/>
  <c r="G356" i="6"/>
  <c r="F356" i="6"/>
  <c r="E356" i="6"/>
  <c r="B356" i="6"/>
  <c r="G355" i="6"/>
  <c r="F355" i="6"/>
  <c r="E355" i="6"/>
  <c r="B355" i="6"/>
  <c r="G354" i="6"/>
  <c r="F354" i="6"/>
  <c r="E354" i="6"/>
  <c r="B354" i="6"/>
  <c r="G353" i="6"/>
  <c r="F353" i="6"/>
  <c r="E353" i="6"/>
  <c r="B353" i="6"/>
  <c r="G352" i="6"/>
  <c r="F352" i="6"/>
  <c r="E352" i="6"/>
  <c r="B352" i="6"/>
  <c r="G351" i="6"/>
  <c r="F351" i="6"/>
  <c r="E351" i="6"/>
  <c r="B351" i="6"/>
  <c r="G350" i="6"/>
  <c r="F350" i="6"/>
  <c r="E350" i="6"/>
  <c r="B350" i="6"/>
  <c r="G349" i="6"/>
  <c r="F349" i="6"/>
  <c r="E349" i="6"/>
  <c r="B349" i="6"/>
  <c r="G348" i="6"/>
  <c r="F348" i="6"/>
  <c r="E348" i="6"/>
  <c r="B348" i="6"/>
  <c r="G347" i="6"/>
  <c r="F347" i="6"/>
  <c r="E347" i="6"/>
  <c r="B347" i="6"/>
  <c r="G346" i="6"/>
  <c r="F346" i="6"/>
  <c r="E346" i="6"/>
  <c r="B346" i="6"/>
  <c r="G345" i="6"/>
  <c r="F345" i="6"/>
  <c r="E345" i="6"/>
  <c r="B345" i="6"/>
  <c r="G344" i="6"/>
  <c r="F344" i="6"/>
  <c r="E344" i="6"/>
  <c r="B344" i="6"/>
  <c r="G343" i="6"/>
  <c r="F343" i="6"/>
  <c r="E343" i="6"/>
  <c r="B343" i="6"/>
  <c r="G342" i="6"/>
  <c r="F342" i="6"/>
  <c r="E342" i="6"/>
  <c r="B342" i="6"/>
  <c r="G341" i="6"/>
  <c r="F341" i="6"/>
  <c r="E341" i="6"/>
  <c r="B341" i="6"/>
  <c r="G340" i="6"/>
  <c r="F340" i="6"/>
  <c r="E340" i="6"/>
  <c r="B340" i="6"/>
  <c r="G339" i="6"/>
  <c r="F339" i="6"/>
  <c r="E339" i="6"/>
  <c r="B339" i="6"/>
  <c r="G338" i="6"/>
  <c r="F338" i="6"/>
  <c r="E338" i="6"/>
  <c r="B338" i="6"/>
  <c r="G337" i="6"/>
  <c r="F337" i="6"/>
  <c r="E337" i="6"/>
  <c r="B337" i="6"/>
  <c r="G336" i="6"/>
  <c r="F336" i="6"/>
  <c r="E336" i="6"/>
  <c r="B336" i="6"/>
  <c r="G335" i="6"/>
  <c r="F335" i="6"/>
  <c r="E335" i="6"/>
  <c r="B335" i="6"/>
  <c r="G334" i="6"/>
  <c r="F334" i="6"/>
  <c r="E334" i="6"/>
  <c r="B334" i="6"/>
  <c r="G333" i="6"/>
  <c r="F333" i="6"/>
  <c r="E333" i="6"/>
  <c r="B333" i="6"/>
  <c r="G332" i="6"/>
  <c r="F332" i="6"/>
  <c r="E332" i="6"/>
  <c r="B332" i="6"/>
  <c r="G331" i="6"/>
  <c r="F331" i="6"/>
  <c r="E331" i="6"/>
  <c r="B331" i="6"/>
  <c r="G330" i="6"/>
  <c r="F330" i="6"/>
  <c r="E330" i="6"/>
  <c r="B330" i="6"/>
  <c r="G329" i="6"/>
  <c r="F329" i="6"/>
  <c r="E329" i="6"/>
  <c r="B329" i="6"/>
  <c r="G328" i="6"/>
  <c r="F328" i="6"/>
  <c r="E328" i="6"/>
  <c r="B328" i="6"/>
  <c r="G327" i="6"/>
  <c r="F327" i="6"/>
  <c r="E327" i="6"/>
  <c r="B327" i="6"/>
  <c r="G326" i="6"/>
  <c r="F326" i="6"/>
  <c r="E326" i="6"/>
  <c r="B326" i="6"/>
  <c r="G325" i="6"/>
  <c r="F325" i="6"/>
  <c r="E325" i="6"/>
  <c r="B325" i="6"/>
  <c r="G324" i="6"/>
  <c r="F324" i="6"/>
  <c r="E324" i="6"/>
  <c r="B324" i="6"/>
  <c r="G323" i="6"/>
  <c r="F323" i="6"/>
  <c r="E323" i="6"/>
  <c r="B323" i="6"/>
  <c r="G322" i="6"/>
  <c r="F322" i="6"/>
  <c r="E322" i="6"/>
  <c r="B322" i="6"/>
  <c r="G321" i="6"/>
  <c r="F321" i="6"/>
  <c r="E321" i="6"/>
  <c r="B321" i="6"/>
  <c r="G320" i="6"/>
  <c r="F320" i="6"/>
  <c r="E320" i="6"/>
  <c r="B320" i="6"/>
  <c r="G319" i="6"/>
  <c r="F319" i="6"/>
  <c r="E319" i="6"/>
  <c r="B319" i="6"/>
  <c r="G318" i="6"/>
  <c r="F318" i="6"/>
  <c r="E318" i="6"/>
  <c r="B318" i="6"/>
  <c r="G317" i="6"/>
  <c r="F317" i="6"/>
  <c r="E317" i="6"/>
  <c r="B317" i="6"/>
  <c r="G316" i="6"/>
  <c r="F316" i="6"/>
  <c r="E316" i="6"/>
  <c r="B316" i="6"/>
  <c r="G315" i="6"/>
  <c r="F315" i="6"/>
  <c r="E315" i="6"/>
  <c r="B315" i="6"/>
  <c r="G314" i="6"/>
  <c r="F314" i="6"/>
  <c r="E314" i="6"/>
  <c r="B314" i="6"/>
  <c r="G313" i="6"/>
  <c r="F313" i="6"/>
  <c r="E313" i="6"/>
  <c r="B313" i="6"/>
  <c r="G312" i="6"/>
  <c r="F312" i="6"/>
  <c r="E312" i="6"/>
  <c r="B312" i="6"/>
  <c r="G311" i="6"/>
  <c r="F311" i="6"/>
  <c r="E311" i="6"/>
  <c r="B311" i="6"/>
  <c r="G310" i="6"/>
  <c r="F310" i="6"/>
  <c r="E310" i="6"/>
  <c r="B310" i="6"/>
  <c r="G309" i="6"/>
  <c r="F309" i="6"/>
  <c r="E309" i="6"/>
  <c r="B309" i="6"/>
  <c r="G308" i="6"/>
  <c r="F308" i="6"/>
  <c r="E308" i="6"/>
  <c r="B308" i="6"/>
  <c r="G307" i="6"/>
  <c r="F307" i="6"/>
  <c r="E307" i="6"/>
  <c r="B307" i="6"/>
  <c r="G306" i="6"/>
  <c r="F306" i="6"/>
  <c r="E306" i="6"/>
  <c r="B306" i="6"/>
  <c r="G305" i="6"/>
  <c r="F305" i="6"/>
  <c r="E305" i="6"/>
  <c r="B305" i="6"/>
  <c r="G304" i="6"/>
  <c r="F304" i="6"/>
  <c r="E304" i="6"/>
  <c r="B304" i="6"/>
  <c r="G303" i="6"/>
  <c r="F303" i="6"/>
  <c r="E303" i="6"/>
  <c r="B303" i="6"/>
  <c r="G302" i="6"/>
  <c r="F302" i="6"/>
  <c r="E302" i="6"/>
  <c r="B302" i="6"/>
  <c r="G301" i="6"/>
  <c r="F301" i="6"/>
  <c r="E301" i="6"/>
  <c r="B301" i="6"/>
  <c r="G300" i="6"/>
  <c r="F300" i="6"/>
  <c r="E300" i="6"/>
  <c r="B300" i="6"/>
  <c r="G299" i="6"/>
  <c r="F299" i="6"/>
  <c r="E299" i="6"/>
  <c r="B299" i="6"/>
  <c r="G298" i="6"/>
  <c r="F298" i="6"/>
  <c r="E298" i="6"/>
  <c r="B298" i="6"/>
  <c r="G297" i="6"/>
  <c r="F297" i="6"/>
  <c r="E297" i="6"/>
  <c r="B297" i="6"/>
  <c r="G296" i="6"/>
  <c r="F296" i="6"/>
  <c r="E296" i="6"/>
  <c r="B296" i="6"/>
  <c r="G295" i="6"/>
  <c r="F295" i="6"/>
  <c r="E295" i="6"/>
  <c r="B295" i="6"/>
  <c r="G294" i="6"/>
  <c r="F294" i="6"/>
  <c r="E294" i="6"/>
  <c r="B294" i="6"/>
  <c r="G293" i="6"/>
  <c r="F293" i="6"/>
  <c r="E293" i="6"/>
  <c r="B293" i="6"/>
  <c r="G292" i="6"/>
  <c r="F292" i="6"/>
  <c r="E292" i="6"/>
  <c r="B292" i="6"/>
  <c r="G291" i="6"/>
  <c r="F291" i="6"/>
  <c r="E291" i="6"/>
  <c r="B291" i="6"/>
  <c r="G290" i="6"/>
  <c r="F290" i="6"/>
  <c r="E290" i="6"/>
  <c r="B290" i="6"/>
  <c r="G289" i="6"/>
  <c r="F289" i="6"/>
  <c r="E289" i="6"/>
  <c r="B289" i="6"/>
  <c r="G288" i="6"/>
  <c r="F288" i="6"/>
  <c r="E288" i="6"/>
  <c r="B288" i="6"/>
  <c r="G287" i="6"/>
  <c r="F287" i="6"/>
  <c r="E287" i="6"/>
  <c r="B287" i="6"/>
  <c r="G286" i="6"/>
  <c r="F286" i="6"/>
  <c r="E286" i="6"/>
  <c r="B286" i="6"/>
  <c r="G285" i="6"/>
  <c r="F285" i="6"/>
  <c r="E285" i="6"/>
  <c r="B285" i="6"/>
  <c r="G284" i="6"/>
  <c r="F284" i="6"/>
  <c r="E284" i="6"/>
  <c r="B284" i="6"/>
  <c r="G283" i="6"/>
  <c r="F283" i="6"/>
  <c r="E283" i="6"/>
  <c r="B283" i="6"/>
  <c r="G282" i="6"/>
  <c r="F282" i="6"/>
  <c r="E282" i="6"/>
  <c r="B282" i="6"/>
  <c r="G281" i="6"/>
  <c r="F281" i="6"/>
  <c r="E281" i="6"/>
  <c r="B281" i="6"/>
  <c r="G280" i="6"/>
  <c r="F280" i="6"/>
  <c r="E280" i="6"/>
  <c r="B280" i="6"/>
  <c r="G279" i="6"/>
  <c r="F279" i="6"/>
  <c r="E279" i="6"/>
  <c r="B279" i="6"/>
  <c r="G278" i="6"/>
  <c r="F278" i="6"/>
  <c r="E278" i="6"/>
  <c r="B278" i="6"/>
  <c r="G277" i="6"/>
  <c r="F277" i="6"/>
  <c r="E277" i="6"/>
  <c r="B277" i="6"/>
  <c r="G276" i="6"/>
  <c r="F276" i="6"/>
  <c r="E276" i="6"/>
  <c r="B276" i="6"/>
  <c r="G275" i="6"/>
  <c r="F275" i="6"/>
  <c r="E275" i="6"/>
  <c r="B275" i="6"/>
  <c r="G274" i="6"/>
  <c r="F274" i="6"/>
  <c r="E274" i="6"/>
  <c r="B274" i="6"/>
  <c r="G273" i="6"/>
  <c r="F273" i="6"/>
  <c r="E273" i="6"/>
  <c r="B273" i="6"/>
  <c r="G272" i="6"/>
  <c r="F272" i="6"/>
  <c r="E272" i="6"/>
  <c r="B272" i="6"/>
  <c r="G271" i="6"/>
  <c r="F271" i="6"/>
  <c r="E271" i="6"/>
  <c r="B271" i="6"/>
  <c r="G270" i="6"/>
  <c r="F270" i="6"/>
  <c r="E270" i="6"/>
  <c r="B270" i="6"/>
  <c r="G269" i="6"/>
  <c r="F269" i="6"/>
  <c r="E269" i="6"/>
  <c r="B269" i="6"/>
  <c r="G268" i="6"/>
  <c r="F268" i="6"/>
  <c r="E268" i="6"/>
  <c r="B268" i="6"/>
  <c r="G267" i="6"/>
  <c r="F267" i="6"/>
  <c r="E267" i="6"/>
  <c r="B267" i="6"/>
  <c r="G266" i="6"/>
  <c r="F266" i="6"/>
  <c r="E266" i="6"/>
  <c r="B266" i="6"/>
  <c r="G265" i="6"/>
  <c r="F265" i="6"/>
  <c r="E265" i="6"/>
  <c r="B265" i="6"/>
  <c r="G264" i="6"/>
  <c r="F264" i="6"/>
  <c r="E264" i="6"/>
  <c r="B264" i="6"/>
  <c r="G263" i="6"/>
  <c r="F263" i="6"/>
  <c r="E263" i="6"/>
  <c r="B263" i="6"/>
  <c r="G262" i="6"/>
  <c r="F262" i="6"/>
  <c r="E262" i="6"/>
  <c r="B262" i="6"/>
  <c r="G261" i="6"/>
  <c r="F261" i="6"/>
  <c r="E261" i="6"/>
  <c r="B261" i="6"/>
  <c r="G260" i="6"/>
  <c r="F260" i="6"/>
  <c r="E260" i="6"/>
  <c r="B260" i="6"/>
  <c r="G259" i="6"/>
  <c r="F259" i="6"/>
  <c r="E259" i="6"/>
  <c r="B259" i="6"/>
  <c r="G258" i="6"/>
  <c r="F258" i="6"/>
  <c r="E258" i="6"/>
  <c r="B258" i="6"/>
  <c r="G257" i="6"/>
  <c r="F257" i="6"/>
  <c r="E257" i="6"/>
  <c r="B257" i="6"/>
  <c r="G256" i="6"/>
  <c r="F256" i="6"/>
  <c r="E256" i="6"/>
  <c r="B256" i="6"/>
  <c r="G255" i="6"/>
  <c r="F255" i="6"/>
  <c r="E255" i="6"/>
  <c r="B255" i="6"/>
  <c r="G254" i="6"/>
  <c r="F254" i="6"/>
  <c r="E254" i="6"/>
  <c r="B254" i="6"/>
  <c r="G253" i="6"/>
  <c r="F253" i="6"/>
  <c r="E253" i="6"/>
  <c r="B253" i="6"/>
  <c r="G252" i="6"/>
  <c r="F252" i="6"/>
  <c r="E252" i="6"/>
  <c r="B252" i="6"/>
  <c r="G251" i="6"/>
  <c r="F251" i="6"/>
  <c r="E251" i="6"/>
  <c r="B251" i="6"/>
  <c r="G250" i="6"/>
  <c r="F250" i="6"/>
  <c r="E250" i="6"/>
  <c r="B250" i="6"/>
  <c r="G249" i="6"/>
  <c r="F249" i="6"/>
  <c r="E249" i="6"/>
  <c r="B249" i="6"/>
  <c r="G248" i="6"/>
  <c r="F248" i="6"/>
  <c r="E248" i="6"/>
  <c r="B248" i="6"/>
  <c r="G247" i="6"/>
  <c r="F247" i="6"/>
  <c r="E247" i="6"/>
  <c r="B247" i="6"/>
  <c r="G246" i="6"/>
  <c r="F246" i="6"/>
  <c r="E246" i="6"/>
  <c r="B246" i="6"/>
  <c r="G245" i="6"/>
  <c r="F245" i="6"/>
  <c r="E245" i="6"/>
  <c r="B245" i="6"/>
  <c r="G244" i="6"/>
  <c r="F244" i="6"/>
  <c r="E244" i="6"/>
  <c r="B244" i="6"/>
  <c r="G243" i="6"/>
  <c r="F243" i="6"/>
  <c r="E243" i="6"/>
  <c r="B243" i="6"/>
  <c r="G242" i="6"/>
  <c r="F242" i="6"/>
  <c r="E242" i="6"/>
  <c r="B242" i="6"/>
  <c r="G241" i="6"/>
  <c r="F241" i="6"/>
  <c r="E241" i="6"/>
  <c r="B241" i="6"/>
  <c r="G240" i="6"/>
  <c r="F240" i="6"/>
  <c r="E240" i="6"/>
  <c r="B240" i="6"/>
  <c r="G239" i="6"/>
  <c r="F239" i="6"/>
  <c r="E239" i="6"/>
  <c r="B239" i="6"/>
  <c r="G238" i="6"/>
  <c r="F238" i="6"/>
  <c r="E238" i="6"/>
  <c r="B238" i="6"/>
  <c r="G237" i="6"/>
  <c r="F237" i="6"/>
  <c r="E237" i="6"/>
  <c r="B237" i="6"/>
  <c r="G236" i="6"/>
  <c r="F236" i="6"/>
  <c r="E236" i="6"/>
  <c r="B236" i="6"/>
  <c r="G235" i="6"/>
  <c r="F235" i="6"/>
  <c r="E235" i="6"/>
  <c r="B235" i="6"/>
  <c r="G234" i="6"/>
  <c r="F234" i="6"/>
  <c r="E234" i="6"/>
  <c r="B234" i="6"/>
  <c r="G233" i="6"/>
  <c r="F233" i="6"/>
  <c r="E233" i="6"/>
  <c r="B233" i="6"/>
  <c r="G232" i="6"/>
  <c r="F232" i="6"/>
  <c r="E232" i="6"/>
  <c r="B232" i="6"/>
  <c r="G231" i="6"/>
  <c r="F231" i="6"/>
  <c r="E231" i="6"/>
  <c r="B231" i="6"/>
  <c r="G230" i="6"/>
  <c r="F230" i="6"/>
  <c r="E230" i="6"/>
  <c r="B230" i="6"/>
  <c r="G229" i="6"/>
  <c r="F229" i="6"/>
  <c r="E229" i="6"/>
  <c r="B229" i="6"/>
  <c r="G228" i="6"/>
  <c r="F228" i="6"/>
  <c r="E228" i="6"/>
  <c r="B228" i="6"/>
  <c r="G227" i="6"/>
  <c r="F227" i="6"/>
  <c r="E227" i="6"/>
  <c r="B227" i="6"/>
  <c r="G226" i="6"/>
  <c r="F226" i="6"/>
  <c r="E226" i="6"/>
  <c r="B226" i="6"/>
  <c r="G225" i="6"/>
  <c r="F225" i="6"/>
  <c r="E225" i="6"/>
  <c r="B225" i="6"/>
  <c r="G224" i="6"/>
  <c r="F224" i="6"/>
  <c r="E224" i="6"/>
  <c r="B224" i="6"/>
  <c r="G223" i="6"/>
  <c r="F223" i="6"/>
  <c r="E223" i="6"/>
  <c r="B223" i="6"/>
  <c r="G222" i="6"/>
  <c r="F222" i="6"/>
  <c r="E222" i="6"/>
  <c r="B222" i="6"/>
  <c r="G221" i="6"/>
  <c r="F221" i="6"/>
  <c r="E221" i="6"/>
  <c r="B221" i="6"/>
  <c r="G220" i="6"/>
  <c r="F220" i="6"/>
  <c r="E220" i="6"/>
  <c r="B220" i="6"/>
  <c r="G219" i="6"/>
  <c r="F219" i="6"/>
  <c r="E219" i="6"/>
  <c r="B219" i="6"/>
  <c r="G218" i="6"/>
  <c r="F218" i="6"/>
  <c r="E218" i="6"/>
  <c r="B218" i="6"/>
  <c r="G217" i="6"/>
  <c r="F217" i="6"/>
  <c r="E217" i="6"/>
  <c r="B217" i="6"/>
  <c r="G216" i="6"/>
  <c r="F216" i="6"/>
  <c r="E216" i="6"/>
  <c r="B216" i="6"/>
  <c r="G215" i="6"/>
  <c r="F215" i="6"/>
  <c r="E215" i="6"/>
  <c r="B215" i="6"/>
  <c r="G214" i="6"/>
  <c r="F214" i="6"/>
  <c r="E214" i="6"/>
  <c r="B214" i="6"/>
  <c r="G213" i="6"/>
  <c r="F213" i="6"/>
  <c r="E213" i="6"/>
  <c r="B213" i="6"/>
  <c r="G212" i="6"/>
  <c r="F212" i="6"/>
  <c r="E212" i="6"/>
  <c r="B212" i="6"/>
  <c r="G211" i="6"/>
  <c r="F211" i="6"/>
  <c r="E211" i="6"/>
  <c r="B211" i="6"/>
  <c r="G210" i="6"/>
  <c r="F210" i="6"/>
  <c r="E210" i="6"/>
  <c r="B210" i="6"/>
  <c r="G209" i="6"/>
  <c r="F209" i="6"/>
  <c r="E209" i="6"/>
  <c r="B209" i="6"/>
  <c r="G208" i="6"/>
  <c r="F208" i="6"/>
  <c r="E208" i="6"/>
  <c r="B208" i="6"/>
  <c r="G207" i="6"/>
  <c r="F207" i="6"/>
  <c r="E207" i="6"/>
  <c r="B207" i="6"/>
  <c r="G206" i="6"/>
  <c r="F206" i="6"/>
  <c r="E206" i="6"/>
  <c r="B206" i="6"/>
  <c r="G205" i="6"/>
  <c r="F205" i="6"/>
  <c r="E205" i="6"/>
  <c r="B205" i="6"/>
  <c r="G204" i="6"/>
  <c r="F204" i="6"/>
  <c r="E204" i="6"/>
  <c r="B204" i="6"/>
  <c r="G203" i="6"/>
  <c r="F203" i="6"/>
  <c r="E203" i="6"/>
  <c r="B203" i="6"/>
  <c r="G202" i="6"/>
  <c r="F202" i="6"/>
  <c r="E202" i="6"/>
  <c r="B202" i="6"/>
  <c r="G201" i="6"/>
  <c r="F201" i="6"/>
  <c r="E201" i="6"/>
  <c r="B201" i="6"/>
  <c r="G200" i="6"/>
  <c r="F200" i="6"/>
  <c r="E200" i="6"/>
  <c r="B200" i="6"/>
  <c r="G199" i="6"/>
  <c r="F199" i="6"/>
  <c r="E199" i="6"/>
  <c r="B199" i="6"/>
  <c r="G198" i="6"/>
  <c r="F198" i="6"/>
  <c r="E198" i="6"/>
  <c r="B198" i="6"/>
  <c r="G197" i="6"/>
  <c r="F197" i="6"/>
  <c r="E197" i="6"/>
  <c r="B197" i="6"/>
  <c r="G196" i="6"/>
  <c r="F196" i="6"/>
  <c r="E196" i="6"/>
  <c r="B196" i="6"/>
  <c r="G195" i="6"/>
  <c r="F195" i="6"/>
  <c r="E195" i="6"/>
  <c r="B195" i="6"/>
  <c r="G194" i="6"/>
  <c r="F194" i="6"/>
  <c r="E194" i="6"/>
  <c r="B194" i="6"/>
  <c r="G193" i="6"/>
  <c r="F193" i="6"/>
  <c r="E193" i="6"/>
  <c r="B193" i="6"/>
  <c r="G192" i="6"/>
  <c r="F192" i="6"/>
  <c r="E192" i="6"/>
  <c r="B192" i="6"/>
  <c r="G191" i="6"/>
  <c r="F191" i="6"/>
  <c r="E191" i="6"/>
  <c r="B191" i="6"/>
  <c r="G190" i="6"/>
  <c r="F190" i="6"/>
  <c r="E190" i="6"/>
  <c r="B190" i="6"/>
  <c r="G189" i="6"/>
  <c r="F189" i="6"/>
  <c r="E189" i="6"/>
  <c r="B189" i="6"/>
  <c r="G188" i="6"/>
  <c r="F188" i="6"/>
  <c r="E188" i="6"/>
  <c r="B188" i="6"/>
  <c r="G187" i="6"/>
  <c r="F187" i="6"/>
  <c r="E187" i="6"/>
  <c r="B187" i="6"/>
  <c r="G186" i="6"/>
  <c r="F186" i="6"/>
  <c r="E186" i="6"/>
  <c r="B186" i="6"/>
  <c r="G185" i="6"/>
  <c r="F185" i="6"/>
  <c r="E185" i="6"/>
  <c r="B185" i="6"/>
  <c r="G184" i="6"/>
  <c r="F184" i="6"/>
  <c r="E184" i="6"/>
  <c r="B184" i="6"/>
  <c r="G183" i="6"/>
  <c r="F183" i="6"/>
  <c r="E183" i="6"/>
  <c r="B183" i="6"/>
  <c r="G182" i="6"/>
  <c r="F182" i="6"/>
  <c r="E182" i="6"/>
  <c r="B182" i="6"/>
  <c r="G181" i="6"/>
  <c r="F181" i="6"/>
  <c r="E181" i="6"/>
  <c r="B181" i="6"/>
  <c r="G180" i="6"/>
  <c r="F180" i="6"/>
  <c r="E180" i="6"/>
  <c r="B180" i="6"/>
  <c r="G179" i="6"/>
  <c r="F179" i="6"/>
  <c r="E179" i="6"/>
  <c r="B179" i="6"/>
  <c r="G178" i="6"/>
  <c r="F178" i="6"/>
  <c r="E178" i="6"/>
  <c r="B178" i="6"/>
  <c r="G177" i="6"/>
  <c r="F177" i="6"/>
  <c r="E177" i="6"/>
  <c r="B177" i="6"/>
  <c r="G176" i="6"/>
  <c r="F176" i="6"/>
  <c r="E176" i="6"/>
  <c r="B176" i="6"/>
  <c r="G175" i="6"/>
  <c r="F175" i="6"/>
  <c r="E175" i="6"/>
  <c r="B175" i="6"/>
  <c r="G174" i="6"/>
  <c r="F174" i="6"/>
  <c r="E174" i="6"/>
  <c r="B174" i="6"/>
  <c r="G173" i="6"/>
  <c r="F173" i="6"/>
  <c r="E173" i="6"/>
  <c r="B173" i="6"/>
  <c r="G172" i="6"/>
  <c r="F172" i="6"/>
  <c r="E172" i="6"/>
  <c r="B172" i="6"/>
  <c r="G171" i="6"/>
  <c r="F171" i="6"/>
  <c r="E171" i="6"/>
  <c r="B171" i="6"/>
  <c r="G170" i="6"/>
  <c r="F170" i="6"/>
  <c r="E170" i="6"/>
  <c r="B170" i="6"/>
  <c r="G169" i="6"/>
  <c r="F169" i="6"/>
  <c r="E169" i="6"/>
  <c r="B169" i="6"/>
  <c r="G168" i="6"/>
  <c r="F168" i="6"/>
  <c r="E168" i="6"/>
  <c r="B168" i="6"/>
  <c r="G167" i="6"/>
  <c r="F167" i="6"/>
  <c r="E167" i="6"/>
  <c r="B167" i="6"/>
  <c r="G166" i="6"/>
  <c r="F166" i="6"/>
  <c r="E166" i="6"/>
  <c r="B166" i="6"/>
  <c r="G165" i="6"/>
  <c r="F165" i="6"/>
  <c r="E165" i="6"/>
  <c r="B165" i="6"/>
  <c r="G164" i="6"/>
  <c r="F164" i="6"/>
  <c r="E164" i="6"/>
  <c r="B164" i="6"/>
  <c r="G163" i="6"/>
  <c r="F163" i="6"/>
  <c r="E163" i="6"/>
  <c r="B163" i="6"/>
  <c r="G162" i="6"/>
  <c r="F162" i="6"/>
  <c r="E162" i="6"/>
  <c r="B162" i="6"/>
  <c r="G161" i="6"/>
  <c r="F161" i="6"/>
  <c r="E161" i="6"/>
  <c r="B161" i="6"/>
  <c r="G160" i="6"/>
  <c r="F160" i="6"/>
  <c r="E160" i="6"/>
  <c r="B160" i="6"/>
  <c r="G159" i="6"/>
  <c r="F159" i="6"/>
  <c r="E159" i="6"/>
  <c r="B159" i="6"/>
  <c r="G158" i="6"/>
  <c r="F158" i="6"/>
  <c r="E158" i="6"/>
  <c r="B158" i="6"/>
  <c r="G157" i="6"/>
  <c r="F157" i="6"/>
  <c r="E157" i="6"/>
  <c r="B157" i="6"/>
  <c r="G156" i="6"/>
  <c r="F156" i="6"/>
  <c r="E156" i="6"/>
  <c r="B156" i="6"/>
  <c r="G155" i="6"/>
  <c r="F155" i="6"/>
  <c r="E155" i="6"/>
  <c r="B155" i="6"/>
  <c r="G154" i="6"/>
  <c r="F154" i="6"/>
  <c r="E154" i="6"/>
  <c r="B154" i="6"/>
  <c r="G153" i="6"/>
  <c r="F153" i="6"/>
  <c r="E153" i="6"/>
  <c r="B153" i="6"/>
  <c r="G152" i="6"/>
  <c r="F152" i="6"/>
  <c r="E152" i="6"/>
  <c r="B152" i="6"/>
  <c r="G151" i="6"/>
  <c r="F151" i="6"/>
  <c r="E151" i="6"/>
  <c r="B151" i="6"/>
  <c r="G150" i="6"/>
  <c r="F150" i="6"/>
  <c r="E150" i="6"/>
  <c r="B150" i="6"/>
  <c r="G149" i="6"/>
  <c r="F149" i="6"/>
  <c r="E149" i="6"/>
  <c r="B149" i="6"/>
  <c r="G148" i="6"/>
  <c r="F148" i="6"/>
  <c r="E148" i="6"/>
  <c r="B148" i="6"/>
  <c r="G147" i="6"/>
  <c r="F147" i="6"/>
  <c r="E147" i="6"/>
  <c r="B147" i="6"/>
  <c r="G146" i="6"/>
  <c r="F146" i="6"/>
  <c r="E146" i="6"/>
  <c r="B146" i="6"/>
  <c r="G145" i="6"/>
  <c r="F145" i="6"/>
  <c r="E145" i="6"/>
  <c r="B145" i="6"/>
  <c r="G144" i="6"/>
  <c r="F144" i="6"/>
  <c r="E144" i="6"/>
  <c r="B144" i="6"/>
  <c r="G143" i="6"/>
  <c r="F143" i="6"/>
  <c r="E143" i="6"/>
  <c r="B143" i="6"/>
  <c r="G142" i="6"/>
  <c r="F142" i="6"/>
  <c r="E142" i="6"/>
  <c r="B142" i="6"/>
  <c r="G141" i="6"/>
  <c r="F141" i="6"/>
  <c r="E141" i="6"/>
  <c r="B141" i="6"/>
  <c r="G140" i="6"/>
  <c r="F140" i="6"/>
  <c r="E140" i="6"/>
  <c r="B140" i="6"/>
  <c r="G139" i="6"/>
  <c r="F139" i="6"/>
  <c r="E139" i="6"/>
  <c r="B139" i="6"/>
  <c r="G138" i="6"/>
  <c r="F138" i="6"/>
  <c r="E138" i="6"/>
  <c r="B138" i="6"/>
  <c r="G137" i="6"/>
  <c r="F137" i="6"/>
  <c r="E137" i="6"/>
  <c r="B137" i="6"/>
  <c r="G136" i="6"/>
  <c r="F136" i="6"/>
  <c r="E136" i="6"/>
  <c r="B136" i="6"/>
  <c r="G135" i="6"/>
  <c r="F135" i="6"/>
  <c r="E135" i="6"/>
  <c r="B135" i="6"/>
  <c r="G134" i="6"/>
  <c r="F134" i="6"/>
  <c r="E134" i="6"/>
  <c r="B134" i="6"/>
  <c r="G133" i="6"/>
  <c r="F133" i="6"/>
  <c r="E133"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K13" i="6"/>
  <c r="D13" i="6"/>
  <c r="B13" i="6"/>
  <c r="A13" i="6"/>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D7" i="6"/>
  <c r="B6" i="1" a="1"/>
  <c r="C4" i="1" a="1"/>
  <c r="B7" i="1" a="1"/>
  <c r="D4" i="1" a="1"/>
  <c r="B8" i="1" a="1"/>
  <c r="E13" i="6" l="1"/>
  <c r="C4" i="1"/>
  <c r="B8" i="1"/>
  <c r="D4" i="1"/>
  <c r="B7" i="1"/>
  <c r="B6" i="1"/>
  <c r="F13" i="6"/>
  <c r="G13" i="6" s="1"/>
  <c r="H13" i="6" s="1"/>
  <c r="G372" i="4"/>
  <c r="G371" i="4"/>
  <c r="G370" i="4"/>
  <c r="G369" i="4"/>
  <c r="G368" i="4"/>
  <c r="G367" i="4"/>
  <c r="G366" i="4"/>
  <c r="G365" i="4"/>
  <c r="G364" i="4"/>
  <c r="G363" i="4"/>
  <c r="G362" i="4"/>
  <c r="G361" i="4"/>
  <c r="G360" i="4"/>
  <c r="G359" i="4"/>
  <c r="G358" i="4"/>
  <c r="G357" i="4"/>
  <c r="G356" i="4"/>
  <c r="G355" i="4"/>
  <c r="G354" i="4"/>
  <c r="G353" i="4"/>
  <c r="G352" i="4"/>
  <c r="G351" i="4"/>
  <c r="G350" i="4"/>
  <c r="G349" i="4"/>
  <c r="G348" i="4"/>
  <c r="G347" i="4"/>
  <c r="G346" i="4"/>
  <c r="G345" i="4"/>
  <c r="G344" i="4"/>
  <c r="G343" i="4"/>
  <c r="G342" i="4"/>
  <c r="G341" i="4"/>
  <c r="G340" i="4"/>
  <c r="G339" i="4"/>
  <c r="G338" i="4"/>
  <c r="G337" i="4"/>
  <c r="G336" i="4"/>
  <c r="G335" i="4"/>
  <c r="G334" i="4"/>
  <c r="G333" i="4"/>
  <c r="G332" i="4"/>
  <c r="G331" i="4"/>
  <c r="G330" i="4"/>
  <c r="G329" i="4"/>
  <c r="G328" i="4"/>
  <c r="G327" i="4"/>
  <c r="G326" i="4"/>
  <c r="G325" i="4"/>
  <c r="G324" i="4"/>
  <c r="G323" i="4"/>
  <c r="G322" i="4"/>
  <c r="G321" i="4"/>
  <c r="G320" i="4"/>
  <c r="G319" i="4"/>
  <c r="G318" i="4"/>
  <c r="G317" i="4"/>
  <c r="G316" i="4"/>
  <c r="G315" i="4"/>
  <c r="G314" i="4"/>
  <c r="G313" i="4"/>
  <c r="G312" i="4"/>
  <c r="G311" i="4"/>
  <c r="G310" i="4"/>
  <c r="G309" i="4"/>
  <c r="G308" i="4"/>
  <c r="G307" i="4"/>
  <c r="G306" i="4"/>
  <c r="G305" i="4"/>
  <c r="G304" i="4"/>
  <c r="G303" i="4"/>
  <c r="G302" i="4"/>
  <c r="G301" i="4"/>
  <c r="G300" i="4"/>
  <c r="G299" i="4"/>
  <c r="G298" i="4"/>
  <c r="G297" i="4"/>
  <c r="G296" i="4"/>
  <c r="G295" i="4"/>
  <c r="G294" i="4"/>
  <c r="G293" i="4"/>
  <c r="G292" i="4"/>
  <c r="G291" i="4"/>
  <c r="G290" i="4"/>
  <c r="G289" i="4"/>
  <c r="G288" i="4"/>
  <c r="G287" i="4"/>
  <c r="G286" i="4"/>
  <c r="G285" i="4"/>
  <c r="G284" i="4"/>
  <c r="G283" i="4"/>
  <c r="G282" i="4"/>
  <c r="G281" i="4"/>
  <c r="G280" i="4"/>
  <c r="G279" i="4"/>
  <c r="G278" i="4"/>
  <c r="G277" i="4"/>
  <c r="G276" i="4"/>
  <c r="G275" i="4"/>
  <c r="G274" i="4"/>
  <c r="G273" i="4"/>
  <c r="G272" i="4"/>
  <c r="G271" i="4"/>
  <c r="G270" i="4"/>
  <c r="G269" i="4"/>
  <c r="G268" i="4"/>
  <c r="G267" i="4"/>
  <c r="G266" i="4"/>
  <c r="G265" i="4"/>
  <c r="G264" i="4"/>
  <c r="G263" i="4"/>
  <c r="G262" i="4"/>
  <c r="G261" i="4"/>
  <c r="G260" i="4"/>
  <c r="G259" i="4"/>
  <c r="G258" i="4"/>
  <c r="G257" i="4"/>
  <c r="G256" i="4"/>
  <c r="G255" i="4"/>
  <c r="G254" i="4"/>
  <c r="G253" i="4"/>
  <c r="G252" i="4"/>
  <c r="G251" i="4"/>
  <c r="G250"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24" i="4"/>
  <c r="G223" i="4"/>
  <c r="G222" i="4"/>
  <c r="G221" i="4"/>
  <c r="G220" i="4"/>
  <c r="G219" i="4"/>
  <c r="G218" i="4"/>
  <c r="G217" i="4"/>
  <c r="G216" i="4"/>
  <c r="G215" i="4"/>
  <c r="G214" i="4"/>
  <c r="G213" i="4"/>
  <c r="G212" i="4"/>
  <c r="G211" i="4"/>
  <c r="G210" i="4"/>
  <c r="G209" i="4"/>
  <c r="G208" i="4"/>
  <c r="G207" i="4"/>
  <c r="G206" i="4"/>
  <c r="G205" i="4"/>
  <c r="G204" i="4"/>
  <c r="G203" i="4"/>
  <c r="G202" i="4"/>
  <c r="G201" i="4"/>
  <c r="G200" i="4"/>
  <c r="G199" i="4"/>
  <c r="G198" i="4"/>
  <c r="G197" i="4"/>
  <c r="G196" i="4"/>
  <c r="G195" i="4"/>
  <c r="G194" i="4"/>
  <c r="G193" i="4"/>
  <c r="G192" i="4"/>
  <c r="G191" i="4"/>
  <c r="G190" i="4"/>
  <c r="G189" i="4"/>
  <c r="G188" i="4"/>
  <c r="G187" i="4"/>
  <c r="G186" i="4"/>
  <c r="G185" i="4"/>
  <c r="G184" i="4"/>
  <c r="G183" i="4"/>
  <c r="G182" i="4"/>
  <c r="G181" i="4"/>
  <c r="G180" i="4"/>
  <c r="G179" i="4"/>
  <c r="G178" i="4"/>
  <c r="G177" i="4"/>
  <c r="G176" i="4"/>
  <c r="G175" i="4"/>
  <c r="G174" i="4"/>
  <c r="G173" i="4"/>
  <c r="G172" i="4"/>
  <c r="G171" i="4"/>
  <c r="G170" i="4"/>
  <c r="G169" i="4"/>
  <c r="G168" i="4"/>
  <c r="G167" i="4"/>
  <c r="G166" i="4"/>
  <c r="G165" i="4"/>
  <c r="G164" i="4"/>
  <c r="G163" i="4"/>
  <c r="G162" i="4"/>
  <c r="G161" i="4"/>
  <c r="G160" i="4"/>
  <c r="G159" i="4"/>
  <c r="G158" i="4"/>
  <c r="G157" i="4"/>
  <c r="G156" i="4"/>
  <c r="G155" i="4"/>
  <c r="G154" i="4"/>
  <c r="G153" i="4"/>
  <c r="G152" i="4"/>
  <c r="G151" i="4"/>
  <c r="G150" i="4"/>
  <c r="G149" i="4"/>
  <c r="G148" i="4"/>
  <c r="G147" i="4"/>
  <c r="G146" i="4"/>
  <c r="G145" i="4"/>
  <c r="G144" i="4"/>
  <c r="G143" i="4"/>
  <c r="G142" i="4"/>
  <c r="G141" i="4"/>
  <c r="G140" i="4"/>
  <c r="G139" i="4"/>
  <c r="G138" i="4"/>
  <c r="G137" i="4"/>
  <c r="G136" i="4"/>
  <c r="G135" i="4"/>
  <c r="G134" i="4"/>
  <c r="G133" i="4"/>
  <c r="F372" i="4"/>
  <c r="F371" i="4"/>
  <c r="F370" i="4"/>
  <c r="F369" i="4"/>
  <c r="F368" i="4"/>
  <c r="F367" i="4"/>
  <c r="F366" i="4"/>
  <c r="F365" i="4"/>
  <c r="F364" i="4"/>
  <c r="F363" i="4"/>
  <c r="F362" i="4"/>
  <c r="F361" i="4"/>
  <c r="F360" i="4"/>
  <c r="F359" i="4"/>
  <c r="F358" i="4"/>
  <c r="F357" i="4"/>
  <c r="F356" i="4"/>
  <c r="F355" i="4"/>
  <c r="F354" i="4"/>
  <c r="F353" i="4"/>
  <c r="F352" i="4"/>
  <c r="F351" i="4"/>
  <c r="F350" i="4"/>
  <c r="F349" i="4"/>
  <c r="F348" i="4"/>
  <c r="F347" i="4"/>
  <c r="F346" i="4"/>
  <c r="F345" i="4"/>
  <c r="F344" i="4"/>
  <c r="F343" i="4"/>
  <c r="F342" i="4"/>
  <c r="F341" i="4"/>
  <c r="F340" i="4"/>
  <c r="F339" i="4"/>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7" i="4"/>
  <c r="F296" i="4"/>
  <c r="F295" i="4"/>
  <c r="F294" i="4"/>
  <c r="F293" i="4"/>
  <c r="F292" i="4"/>
  <c r="F291" i="4"/>
  <c r="F290"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E372" i="4"/>
  <c r="E371" i="4"/>
  <c r="E370" i="4"/>
  <c r="E369" i="4"/>
  <c r="E368" i="4"/>
  <c r="E367" i="4"/>
  <c r="E366" i="4"/>
  <c r="E365" i="4"/>
  <c r="E364" i="4"/>
  <c r="E363" i="4"/>
  <c r="E362" i="4"/>
  <c r="E361" i="4"/>
  <c r="E360" i="4"/>
  <c r="E359" i="4"/>
  <c r="E358" i="4"/>
  <c r="E357" i="4"/>
  <c r="E356" i="4"/>
  <c r="E355" i="4"/>
  <c r="E354" i="4"/>
  <c r="E353" i="4"/>
  <c r="E352" i="4"/>
  <c r="E351" i="4"/>
  <c r="E350" i="4"/>
  <c r="E349" i="4"/>
  <c r="E348" i="4"/>
  <c r="E347" i="4"/>
  <c r="E346" i="4"/>
  <c r="E345" i="4"/>
  <c r="E344" i="4"/>
  <c r="E343" i="4"/>
  <c r="E342" i="4"/>
  <c r="E341" i="4"/>
  <c r="E340" i="4"/>
  <c r="E339" i="4"/>
  <c r="E338" i="4"/>
  <c r="E337" i="4"/>
  <c r="E336" i="4"/>
  <c r="E335" i="4"/>
  <c r="E334" i="4"/>
  <c r="E333" i="4"/>
  <c r="E332" i="4"/>
  <c r="E331" i="4"/>
  <c r="E330" i="4"/>
  <c r="E329" i="4"/>
  <c r="E328" i="4"/>
  <c r="E327" i="4"/>
  <c r="E326" i="4"/>
  <c r="E325" i="4"/>
  <c r="E324" i="4"/>
  <c r="E323" i="4"/>
  <c r="E322" i="4"/>
  <c r="E321" i="4"/>
  <c r="E320" i="4"/>
  <c r="E319" i="4"/>
  <c r="E318" i="4"/>
  <c r="E317" i="4"/>
  <c r="E316" i="4"/>
  <c r="E315" i="4"/>
  <c r="E314" i="4"/>
  <c r="E313" i="4"/>
  <c r="E312" i="4"/>
  <c r="E311" i="4"/>
  <c r="E310" i="4"/>
  <c r="E309" i="4"/>
  <c r="E308" i="4"/>
  <c r="E307" i="4"/>
  <c r="E306" i="4"/>
  <c r="E305" i="4"/>
  <c r="E304" i="4"/>
  <c r="E303" i="4"/>
  <c r="E302" i="4"/>
  <c r="E301" i="4"/>
  <c r="E300" i="4"/>
  <c r="E299" i="4"/>
  <c r="E298" i="4"/>
  <c r="E297" i="4"/>
  <c r="E296" i="4"/>
  <c r="E295" i="4"/>
  <c r="E294" i="4"/>
  <c r="E293" i="4"/>
  <c r="E292" i="4"/>
  <c r="E291" i="4"/>
  <c r="E290" i="4"/>
  <c r="E289" i="4"/>
  <c r="E288" i="4"/>
  <c r="E287" i="4"/>
  <c r="E286" i="4"/>
  <c r="E285" i="4"/>
  <c r="E284" i="4"/>
  <c r="E283" i="4"/>
  <c r="E282" i="4"/>
  <c r="E281" i="4"/>
  <c r="E280" i="4"/>
  <c r="E279" i="4"/>
  <c r="E278" i="4"/>
  <c r="E277" i="4"/>
  <c r="E276" i="4"/>
  <c r="E275" i="4"/>
  <c r="E274" i="4"/>
  <c r="E273" i="4"/>
  <c r="E272" i="4"/>
  <c r="E271" i="4"/>
  <c r="E270" i="4"/>
  <c r="E269" i="4"/>
  <c r="E268" i="4"/>
  <c r="E267" i="4"/>
  <c r="E266" i="4"/>
  <c r="E265" i="4"/>
  <c r="E264" i="4"/>
  <c r="E263" i="4"/>
  <c r="E262" i="4"/>
  <c r="E261" i="4"/>
  <c r="E260" i="4"/>
  <c r="E259" i="4"/>
  <c r="E258" i="4"/>
  <c r="E257" i="4"/>
  <c r="E256" i="4"/>
  <c r="E255" i="4"/>
  <c r="E254" i="4"/>
  <c r="E253" i="4"/>
  <c r="E252" i="4"/>
  <c r="E251" i="4"/>
  <c r="E250" i="4"/>
  <c r="E249" i="4"/>
  <c r="E248" i="4"/>
  <c r="E247" i="4"/>
  <c r="E246" i="4"/>
  <c r="E245" i="4"/>
  <c r="E244" i="4"/>
  <c r="E243" i="4"/>
  <c r="E242" i="4"/>
  <c r="E241" i="4"/>
  <c r="E240" i="4"/>
  <c r="E239" i="4"/>
  <c r="E238" i="4"/>
  <c r="E237" i="4"/>
  <c r="E236" i="4"/>
  <c r="E235" i="4"/>
  <c r="E234" i="4"/>
  <c r="E233" i="4"/>
  <c r="E232" i="4"/>
  <c r="E231" i="4"/>
  <c r="E230" i="4"/>
  <c r="E229" i="4"/>
  <c r="E228" i="4"/>
  <c r="E227" i="4"/>
  <c r="E226" i="4"/>
  <c r="E225" i="4"/>
  <c r="E224" i="4"/>
  <c r="E223" i="4"/>
  <c r="E222" i="4"/>
  <c r="E221" i="4"/>
  <c r="E220" i="4"/>
  <c r="E219" i="4"/>
  <c r="E218" i="4"/>
  <c r="E217" i="4"/>
  <c r="E216" i="4"/>
  <c r="E215" i="4"/>
  <c r="E214" i="4"/>
  <c r="E213" i="4"/>
  <c r="E212" i="4"/>
  <c r="E211" i="4"/>
  <c r="E210" i="4"/>
  <c r="E209" i="4"/>
  <c r="E208" i="4"/>
  <c r="E207" i="4"/>
  <c r="E206" i="4"/>
  <c r="E205" i="4"/>
  <c r="E204" i="4"/>
  <c r="E203" i="4"/>
  <c r="E202" i="4"/>
  <c r="E201" i="4"/>
  <c r="E200" i="4"/>
  <c r="E199" i="4"/>
  <c r="E198" i="4"/>
  <c r="E197" i="4"/>
  <c r="E196" i="4"/>
  <c r="E195" i="4"/>
  <c r="E194" i="4"/>
  <c r="E193" i="4"/>
  <c r="E192" i="4"/>
  <c r="E191" i="4"/>
  <c r="E190" i="4"/>
  <c r="E189" i="4"/>
  <c r="E188" i="4"/>
  <c r="E187" i="4"/>
  <c r="E186" i="4"/>
  <c r="E185" i="4"/>
  <c r="E184" i="4"/>
  <c r="E183" i="4"/>
  <c r="E182" i="4"/>
  <c r="E181" i="4"/>
  <c r="E180" i="4"/>
  <c r="E179" i="4"/>
  <c r="E178" i="4"/>
  <c r="E177" i="4"/>
  <c r="E176" i="4"/>
  <c r="E175" i="4"/>
  <c r="E174" i="4"/>
  <c r="E173" i="4"/>
  <c r="E172" i="4"/>
  <c r="E171" i="4"/>
  <c r="E170" i="4"/>
  <c r="E169" i="4"/>
  <c r="E168" i="4"/>
  <c r="E167" i="4"/>
  <c r="E166" i="4"/>
  <c r="E165" i="4"/>
  <c r="E164" i="4"/>
  <c r="E163" i="4"/>
  <c r="E162" i="4"/>
  <c r="E161" i="4"/>
  <c r="E160" i="4"/>
  <c r="E159" i="4"/>
  <c r="E158" i="4"/>
  <c r="E157" i="4"/>
  <c r="E156" i="4"/>
  <c r="E155" i="4"/>
  <c r="E154" i="4"/>
  <c r="E153" i="4"/>
  <c r="E152" i="4"/>
  <c r="E151" i="4"/>
  <c r="E150" i="4"/>
  <c r="E149" i="4"/>
  <c r="E148" i="4"/>
  <c r="E147" i="4"/>
  <c r="E146" i="4"/>
  <c r="E145" i="4"/>
  <c r="E144" i="4"/>
  <c r="E143" i="4"/>
  <c r="E142" i="4"/>
  <c r="E141" i="4"/>
  <c r="E140" i="4"/>
  <c r="E139" i="4"/>
  <c r="E138" i="4"/>
  <c r="E137" i="4"/>
  <c r="E136" i="4"/>
  <c r="E135" i="4"/>
  <c r="E134" i="4"/>
  <c r="E133" i="4"/>
  <c r="K13" i="4"/>
  <c r="K13" i="2"/>
  <c r="E372" i="2"/>
  <c r="E371" i="2"/>
  <c r="E370" i="2"/>
  <c r="E369" i="2"/>
  <c r="E368" i="2"/>
  <c r="E367" i="2"/>
  <c r="E366" i="2"/>
  <c r="E365" i="2"/>
  <c r="E364" i="2"/>
  <c r="E363" i="2"/>
  <c r="E362" i="2"/>
  <c r="E361" i="2"/>
  <c r="E360" i="2"/>
  <c r="E359" i="2"/>
  <c r="E358" i="2"/>
  <c r="E357" i="2"/>
  <c r="E356" i="2"/>
  <c r="E355" i="2"/>
  <c r="E354" i="2"/>
  <c r="E353" i="2"/>
  <c r="E352" i="2"/>
  <c r="E351" i="2"/>
  <c r="E350" i="2"/>
  <c r="E349" i="2"/>
  <c r="E348" i="2"/>
  <c r="E347" i="2"/>
  <c r="E346" i="2"/>
  <c r="E345" i="2"/>
  <c r="E344" i="2"/>
  <c r="E343" i="2"/>
  <c r="E342" i="2"/>
  <c r="E341" i="2"/>
  <c r="E340" i="2"/>
  <c r="E339" i="2"/>
  <c r="E338" i="2"/>
  <c r="E337" i="2"/>
  <c r="E336" i="2"/>
  <c r="E335" i="2"/>
  <c r="E334" i="2"/>
  <c r="E333" i="2"/>
  <c r="E332" i="2"/>
  <c r="E331" i="2"/>
  <c r="E330" i="2"/>
  <c r="E329" i="2"/>
  <c r="E328" i="2"/>
  <c r="E327" i="2"/>
  <c r="E326" i="2"/>
  <c r="E325" i="2"/>
  <c r="E324" i="2"/>
  <c r="E323" i="2"/>
  <c r="E322" i="2"/>
  <c r="E321" i="2"/>
  <c r="E320" i="2"/>
  <c r="E319" i="2"/>
  <c r="E318" i="2"/>
  <c r="E317" i="2"/>
  <c r="E316" i="2"/>
  <c r="E315" i="2"/>
  <c r="E314" i="2"/>
  <c r="E313" i="2"/>
  <c r="E312" i="2"/>
  <c r="E311" i="2"/>
  <c r="E310" i="2"/>
  <c r="E309" i="2"/>
  <c r="E308" i="2"/>
  <c r="E307" i="2"/>
  <c r="E306" i="2"/>
  <c r="E305" i="2"/>
  <c r="E304" i="2"/>
  <c r="E303" i="2"/>
  <c r="E302" i="2"/>
  <c r="E301" i="2"/>
  <c r="E300" i="2"/>
  <c r="E299" i="2"/>
  <c r="E298" i="2"/>
  <c r="E297" i="2"/>
  <c r="E296" i="2"/>
  <c r="E295" i="2"/>
  <c r="E294" i="2"/>
  <c r="E293" i="2"/>
  <c r="E292" i="2"/>
  <c r="E291" i="2"/>
  <c r="E290" i="2"/>
  <c r="E289" i="2"/>
  <c r="E288" i="2"/>
  <c r="E287" i="2"/>
  <c r="E286" i="2"/>
  <c r="E285" i="2"/>
  <c r="E284" i="2"/>
  <c r="E283" i="2"/>
  <c r="E282" i="2"/>
  <c r="E281" i="2"/>
  <c r="E280" i="2"/>
  <c r="E279" i="2"/>
  <c r="E278" i="2"/>
  <c r="E277" i="2"/>
  <c r="E276" i="2"/>
  <c r="E275" i="2"/>
  <c r="E274" i="2"/>
  <c r="E273" i="2"/>
  <c r="E272" i="2"/>
  <c r="E271" i="2"/>
  <c r="E270" i="2"/>
  <c r="E269" i="2"/>
  <c r="E268" i="2"/>
  <c r="E267" i="2"/>
  <c r="E266" i="2"/>
  <c r="E265" i="2"/>
  <c r="E264" i="2"/>
  <c r="E263" i="2"/>
  <c r="E262" i="2"/>
  <c r="E261" i="2"/>
  <c r="E260" i="2"/>
  <c r="E259" i="2"/>
  <c r="E258" i="2"/>
  <c r="E257" i="2"/>
  <c r="E256" i="2"/>
  <c r="E255" i="2"/>
  <c r="E254" i="2"/>
  <c r="E25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D14" i="6" l="1"/>
  <c r="I13" i="6"/>
  <c r="B4" i="1"/>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D13" i="4"/>
  <c r="E13" i="4" s="1"/>
  <c r="B13" i="4"/>
  <c r="A13" i="4"/>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D7" i="4"/>
  <c r="C3" i="1"/>
  <c r="G372" i="2"/>
  <c r="G371" i="2"/>
  <c r="G370" i="2"/>
  <c r="G369" i="2"/>
  <c r="G368" i="2"/>
  <c r="G367" i="2"/>
  <c r="G366" i="2"/>
  <c r="G365" i="2"/>
  <c r="G364" i="2"/>
  <c r="G363" i="2"/>
  <c r="G362" i="2"/>
  <c r="G361" i="2"/>
  <c r="G360" i="2"/>
  <c r="G359" i="2"/>
  <c r="G358" i="2"/>
  <c r="G357" i="2"/>
  <c r="G356" i="2"/>
  <c r="G355" i="2"/>
  <c r="G354" i="2"/>
  <c r="G353" i="2"/>
  <c r="G352" i="2"/>
  <c r="G351" i="2"/>
  <c r="G350" i="2"/>
  <c r="G349" i="2"/>
  <c r="G348" i="2"/>
  <c r="G347" i="2"/>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83" i="2"/>
  <c r="G282" i="2"/>
  <c r="G281" i="2"/>
  <c r="G280"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D13" i="2"/>
  <c r="C7" i="1" a="1"/>
  <c r="D6" i="1" a="1"/>
  <c r="C8" i="1" a="1"/>
  <c r="D8" i="1" a="1"/>
  <c r="D7" i="1" a="1"/>
  <c r="C6" i="1" a="1"/>
  <c r="D7" i="1" l="1"/>
  <c r="D8" i="1"/>
  <c r="C7" i="1"/>
  <c r="C8" i="1"/>
  <c r="C6" i="1"/>
  <c r="D6" i="1"/>
  <c r="A3" i="1"/>
  <c r="F13" i="4"/>
  <c r="G13" i="4" s="1"/>
  <c r="H13" i="4" s="1"/>
  <c r="E14" i="6"/>
  <c r="F14" i="6"/>
  <c r="E13" i="2"/>
  <c r="A13" i="2"/>
  <c r="B13" i="2"/>
  <c r="B25" i="2"/>
  <c r="B37" i="2"/>
  <c r="B22" i="2"/>
  <c r="B17" i="2"/>
  <c r="B14"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6" i="2"/>
  <c r="B35" i="2"/>
  <c r="B34" i="2"/>
  <c r="B33" i="2"/>
  <c r="B32" i="2"/>
  <c r="B31" i="2"/>
  <c r="B30" i="2"/>
  <c r="B29" i="2"/>
  <c r="B28" i="2"/>
  <c r="B27" i="2"/>
  <c r="B26" i="2"/>
  <c r="B24" i="2"/>
  <c r="B23" i="2"/>
  <c r="B21" i="2"/>
  <c r="B20" i="2"/>
  <c r="B19" i="2"/>
  <c r="B18" i="2"/>
  <c r="B16" i="2"/>
  <c r="B15" i="2"/>
  <c r="C5" i="1"/>
  <c r="D5" i="1"/>
  <c r="G14" i="6" l="1"/>
  <c r="F13" i="2"/>
  <c r="G13" i="2" s="1"/>
  <c r="H13" i="2" s="1"/>
  <c r="D14" i="4"/>
  <c r="E14" i="4" s="1"/>
  <c r="I13" i="4"/>
  <c r="A14" i="2"/>
  <c r="H14" i="6" l="1"/>
  <c r="F14" i="4"/>
  <c r="A15" i="2"/>
  <c r="D14" i="2"/>
  <c r="I13" i="2"/>
  <c r="G14" i="4" l="1"/>
  <c r="I14" i="6"/>
  <c r="D15" i="6"/>
  <c r="E14" i="2"/>
  <c r="F14" i="2"/>
  <c r="A16" i="2"/>
  <c r="E15" i="6" l="1"/>
  <c r="F15" i="6"/>
  <c r="A17" i="2"/>
  <c r="H14" i="4"/>
  <c r="G14" i="2"/>
  <c r="G15" i="6" l="1"/>
  <c r="A18" i="2"/>
  <c r="H14" i="2"/>
  <c r="I14" i="2" s="1"/>
  <c r="D15" i="4"/>
  <c r="E15" i="4" s="1"/>
  <c r="I14" i="4"/>
  <c r="H15" i="6" l="1"/>
  <c r="F15" i="4"/>
  <c r="A19" i="2"/>
  <c r="D15" i="2"/>
  <c r="G15" i="4" l="1"/>
  <c r="I15" i="6"/>
  <c r="D16" i="6"/>
  <c r="E15" i="2"/>
  <c r="F15" i="2"/>
  <c r="A20" i="2"/>
  <c r="E16" i="6" l="1"/>
  <c r="F16" i="6"/>
  <c r="G15" i="2"/>
  <c r="H15" i="2" s="1"/>
  <c r="A21" i="2"/>
  <c r="H15" i="4"/>
  <c r="G16" i="6" l="1"/>
  <c r="A22" i="2"/>
  <c r="D16" i="2"/>
  <c r="I15" i="2"/>
  <c r="D16" i="4"/>
  <c r="E16" i="4" s="1"/>
  <c r="I15" i="4"/>
  <c r="H16" i="6" l="1"/>
  <c r="E16" i="2"/>
  <c r="F16" i="4"/>
  <c r="F16" i="2"/>
  <c r="A23" i="2"/>
  <c r="G16" i="4" l="1"/>
  <c r="I16" i="6"/>
  <c r="D17" i="6"/>
  <c r="A24" i="2"/>
  <c r="G16" i="2"/>
  <c r="E17" i="6" l="1"/>
  <c r="F17" i="6"/>
  <c r="A25" i="2"/>
  <c r="H16" i="2"/>
  <c r="H16" i="4"/>
  <c r="G17" i="6" l="1"/>
  <c r="A26" i="2"/>
  <c r="D17" i="2"/>
  <c r="I16" i="2"/>
  <c r="D17" i="4"/>
  <c r="E17" i="4" s="1"/>
  <c r="I16" i="4"/>
  <c r="H17" i="6" l="1"/>
  <c r="E17" i="2"/>
  <c r="F17" i="4"/>
  <c r="F17" i="2"/>
  <c r="A27" i="2"/>
  <c r="D18" i="6" l="1"/>
  <c r="I17" i="6"/>
  <c r="G17" i="4"/>
  <c r="A28" i="2"/>
  <c r="G17" i="2"/>
  <c r="E18" i="6" l="1"/>
  <c r="F18" i="6"/>
  <c r="A29" i="2"/>
  <c r="H17" i="4"/>
  <c r="H17" i="2"/>
  <c r="G18" i="6" l="1"/>
  <c r="A30" i="2"/>
  <c r="D18" i="4"/>
  <c r="E18" i="4" s="1"/>
  <c r="I17" i="4"/>
  <c r="D18" i="2"/>
  <c r="I17" i="2"/>
  <c r="H18" i="6" l="1"/>
  <c r="E18" i="2"/>
  <c r="F18" i="4"/>
  <c r="F18" i="2"/>
  <c r="A31" i="2"/>
  <c r="D19" i="6" l="1"/>
  <c r="I18" i="6"/>
  <c r="G18" i="4"/>
  <c r="A32" i="2"/>
  <c r="G18" i="2"/>
  <c r="E19" i="6" l="1"/>
  <c r="F19" i="6"/>
  <c r="A33" i="2"/>
  <c r="H18" i="4"/>
  <c r="H18" i="2"/>
  <c r="G19" i="6" l="1"/>
  <c r="A34" i="2"/>
  <c r="D19" i="4"/>
  <c r="E19" i="4" s="1"/>
  <c r="I18" i="4"/>
  <c r="D19" i="2"/>
  <c r="I18" i="2"/>
  <c r="H19" i="6" l="1"/>
  <c r="E19" i="2"/>
  <c r="F19" i="4"/>
  <c r="F19" i="2"/>
  <c r="A35" i="2"/>
  <c r="I19" i="6" l="1"/>
  <c r="D20" i="6"/>
  <c r="G19" i="4"/>
  <c r="A36" i="2"/>
  <c r="G19" i="2"/>
  <c r="E20" i="6" l="1"/>
  <c r="F20" i="6"/>
  <c r="A37" i="2"/>
  <c r="H19" i="4"/>
  <c r="H19" i="2"/>
  <c r="G20" i="6" l="1"/>
  <c r="A38" i="2"/>
  <c r="D20" i="4"/>
  <c r="E20" i="4" s="1"/>
  <c r="I19" i="4"/>
  <c r="D20" i="2"/>
  <c r="I19" i="2"/>
  <c r="H20" i="6" l="1"/>
  <c r="E20" i="2"/>
  <c r="F20" i="4"/>
  <c r="F20" i="2"/>
  <c r="A39" i="2"/>
  <c r="I20" i="6" l="1"/>
  <c r="D21" i="6"/>
  <c r="G20" i="4"/>
  <c r="A40" i="2"/>
  <c r="G20" i="2"/>
  <c r="F21" i="6" l="1"/>
  <c r="E21" i="6"/>
  <c r="A41" i="2"/>
  <c r="H20" i="4"/>
  <c r="H20" i="2"/>
  <c r="G21" i="6" l="1"/>
  <c r="A42" i="2"/>
  <c r="D21" i="4"/>
  <c r="E21" i="4" s="1"/>
  <c r="I20" i="4"/>
  <c r="I20" i="2"/>
  <c r="D21" i="2"/>
  <c r="H21" i="6" l="1"/>
  <c r="E21" i="2"/>
  <c r="F21" i="4"/>
  <c r="F21" i="2"/>
  <c r="A43" i="2"/>
  <c r="I21" i="6" l="1"/>
  <c r="D22" i="6"/>
  <c r="G21" i="4"/>
  <c r="A44" i="2"/>
  <c r="G21" i="2"/>
  <c r="F22" i="6" l="1"/>
  <c r="E22" i="6"/>
  <c r="A45" i="2"/>
  <c r="H21" i="4"/>
  <c r="H21" i="2"/>
  <c r="G22" i="6" l="1"/>
  <c r="A46" i="2"/>
  <c r="D22" i="4"/>
  <c r="E22" i="4" s="1"/>
  <c r="I21" i="4"/>
  <c r="D22" i="2"/>
  <c r="I21" i="2"/>
  <c r="H22" i="6" l="1"/>
  <c r="E22" i="2"/>
  <c r="F22" i="4"/>
  <c r="F22" i="2"/>
  <c r="A47" i="2"/>
  <c r="D23" i="6" l="1"/>
  <c r="I22" i="6"/>
  <c r="G22" i="4"/>
  <c r="A48" i="2"/>
  <c r="G22" i="2"/>
  <c r="F23" i="6" l="1"/>
  <c r="E23" i="6"/>
  <c r="A49" i="2"/>
  <c r="H22" i="4"/>
  <c r="H22" i="2"/>
  <c r="G23" i="6" l="1"/>
  <c r="A50" i="2"/>
  <c r="D23" i="4"/>
  <c r="E23" i="4" s="1"/>
  <c r="I22" i="4"/>
  <c r="D23" i="2"/>
  <c r="I22" i="2"/>
  <c r="H23" i="6" l="1"/>
  <c r="E23" i="2"/>
  <c r="F23" i="4"/>
  <c r="F23" i="2"/>
  <c r="A51" i="2"/>
  <c r="I23" i="6" l="1"/>
  <c r="D24" i="6"/>
  <c r="G23" i="4"/>
  <c r="A52" i="2"/>
  <c r="G23" i="2"/>
  <c r="E24" i="6" l="1"/>
  <c r="F24" i="6"/>
  <c r="A53" i="2"/>
  <c r="H23" i="4"/>
  <c r="H23" i="2"/>
  <c r="G24" i="6" l="1"/>
  <c r="A54" i="2"/>
  <c r="I23" i="4"/>
  <c r="D24" i="4"/>
  <c r="E24" i="4" s="1"/>
  <c r="D24" i="2"/>
  <c r="I23" i="2"/>
  <c r="H24" i="6" l="1"/>
  <c r="E24" i="2"/>
  <c r="F24" i="4"/>
  <c r="F24" i="2"/>
  <c r="A55" i="2"/>
  <c r="D25" i="6" l="1"/>
  <c r="I24" i="6"/>
  <c r="G24" i="4"/>
  <c r="A56" i="2"/>
  <c r="G24" i="2"/>
  <c r="E25" i="6" l="1"/>
  <c r="F25" i="6"/>
  <c r="A57" i="2"/>
  <c r="H24" i="4"/>
  <c r="H24" i="2"/>
  <c r="G25" i="6" l="1"/>
  <c r="A58" i="2"/>
  <c r="I24" i="4"/>
  <c r="D25" i="4"/>
  <c r="E25" i="4" s="1"/>
  <c r="I24" i="2"/>
  <c r="D25" i="2"/>
  <c r="H25" i="6" l="1"/>
  <c r="E25" i="2"/>
  <c r="F25" i="4"/>
  <c r="F25" i="2"/>
  <c r="A59" i="2"/>
  <c r="I25" i="6" l="1"/>
  <c r="D26" i="6"/>
  <c r="G25" i="4"/>
  <c r="A60" i="2"/>
  <c r="G25" i="2"/>
  <c r="E26" i="6" l="1"/>
  <c r="F26" i="6"/>
  <c r="A61" i="2"/>
  <c r="H25" i="4"/>
  <c r="H25" i="2"/>
  <c r="G26" i="6" l="1"/>
  <c r="A62" i="2"/>
  <c r="D26" i="4"/>
  <c r="E26" i="4" s="1"/>
  <c r="I25" i="4"/>
  <c r="D26" i="2"/>
  <c r="I25" i="2"/>
  <c r="H26" i="6" l="1"/>
  <c r="E26" i="2"/>
  <c r="F26" i="4"/>
  <c r="F26" i="2"/>
  <c r="A63" i="2"/>
  <c r="I26" i="6" l="1"/>
  <c r="D27" i="6"/>
  <c r="G26" i="4"/>
  <c r="A64" i="2"/>
  <c r="G26" i="2"/>
  <c r="E27" i="6" l="1"/>
  <c r="F27" i="6"/>
  <c r="A65" i="2"/>
  <c r="H26" i="4"/>
  <c r="H26" i="2"/>
  <c r="G27" i="6" l="1"/>
  <c r="A66" i="2"/>
  <c r="D27" i="4"/>
  <c r="E27" i="4" s="1"/>
  <c r="I26" i="4"/>
  <c r="D27" i="2"/>
  <c r="I26" i="2"/>
  <c r="H27" i="6" l="1"/>
  <c r="E27" i="2"/>
  <c r="F27" i="4"/>
  <c r="F27" i="2"/>
  <c r="A67" i="2"/>
  <c r="D28" i="6" l="1"/>
  <c r="I27" i="6"/>
  <c r="G27" i="4"/>
  <c r="A68" i="2"/>
  <c r="G27" i="2"/>
  <c r="E28" i="6" l="1"/>
  <c r="F28" i="6"/>
  <c r="A69" i="2"/>
  <c r="H27" i="4"/>
  <c r="H27" i="2"/>
  <c r="G28" i="6" l="1"/>
  <c r="A70" i="2"/>
  <c r="D28" i="4"/>
  <c r="E28" i="4" s="1"/>
  <c r="I27" i="4"/>
  <c r="D28" i="2"/>
  <c r="I27" i="2"/>
  <c r="H28" i="6" l="1"/>
  <c r="E28" i="2"/>
  <c r="F28" i="4"/>
  <c r="F28" i="2"/>
  <c r="A71" i="2"/>
  <c r="I28" i="6" l="1"/>
  <c r="D29" i="6"/>
  <c r="G28" i="4"/>
  <c r="A72" i="2"/>
  <c r="G28" i="2"/>
  <c r="E29" i="6" l="1"/>
  <c r="F29" i="6"/>
  <c r="A73" i="2"/>
  <c r="H28" i="4"/>
  <c r="H28" i="2"/>
  <c r="G29" i="6" l="1"/>
  <c r="A74" i="2"/>
  <c r="D29" i="4"/>
  <c r="E29" i="4" s="1"/>
  <c r="I28" i="4"/>
  <c r="I28" i="2"/>
  <c r="D29" i="2"/>
  <c r="H29" i="6" l="1"/>
  <c r="E29" i="2"/>
  <c r="F29" i="4"/>
  <c r="F29" i="2"/>
  <c r="A75" i="2"/>
  <c r="I29" i="6" l="1"/>
  <c r="D30" i="6"/>
  <c r="G29" i="4"/>
  <c r="A76" i="2"/>
  <c r="G29" i="2"/>
  <c r="E30" i="6" l="1"/>
  <c r="F30" i="6"/>
  <c r="A77" i="2"/>
  <c r="H29" i="4"/>
  <c r="H29" i="2"/>
  <c r="G30" i="6" l="1"/>
  <c r="A78" i="2"/>
  <c r="D30" i="4"/>
  <c r="E30" i="4" s="1"/>
  <c r="I29" i="4"/>
  <c r="I29" i="2"/>
  <c r="D30" i="2"/>
  <c r="H30" i="6" l="1"/>
  <c r="E30" i="2"/>
  <c r="F30" i="4"/>
  <c r="F30" i="2"/>
  <c r="A79" i="2"/>
  <c r="I30" i="6" l="1"/>
  <c r="D31" i="6"/>
  <c r="G30" i="4"/>
  <c r="A80" i="2"/>
  <c r="G30" i="2"/>
  <c r="F31" i="6" l="1"/>
  <c r="E31" i="6"/>
  <c r="A81" i="2"/>
  <c r="H30" i="4"/>
  <c r="H30" i="2"/>
  <c r="G31" i="6" l="1"/>
  <c r="A82" i="2"/>
  <c r="D31" i="4"/>
  <c r="E31" i="4" s="1"/>
  <c r="I30" i="4"/>
  <c r="I30" i="2"/>
  <c r="D31" i="2"/>
  <c r="H31" i="6" l="1"/>
  <c r="E31" i="2"/>
  <c r="F31" i="4"/>
  <c r="F31" i="2"/>
  <c r="A83" i="2"/>
  <c r="I31" i="6" l="1"/>
  <c r="D32" i="6"/>
  <c r="G31" i="4"/>
  <c r="A84" i="2"/>
  <c r="G31" i="2"/>
  <c r="E32" i="6" l="1"/>
  <c r="F32" i="6"/>
  <c r="A85" i="2"/>
  <c r="H31" i="4"/>
  <c r="H31" i="2"/>
  <c r="G32" i="6" l="1"/>
  <c r="A86" i="2"/>
  <c r="D32" i="4"/>
  <c r="E32" i="4" s="1"/>
  <c r="I31" i="4"/>
  <c r="I31" i="2"/>
  <c r="D32" i="2"/>
  <c r="H32" i="6" l="1"/>
  <c r="E32" i="2"/>
  <c r="F32" i="4"/>
  <c r="F32" i="2"/>
  <c r="A87" i="2"/>
  <c r="I32" i="6" l="1"/>
  <c r="D33" i="6"/>
  <c r="G32" i="4"/>
  <c r="A88" i="2"/>
  <c r="G32" i="2"/>
  <c r="F33" i="6" l="1"/>
  <c r="E33" i="6"/>
  <c r="H32" i="4"/>
  <c r="A89" i="2"/>
  <c r="D33" i="4"/>
  <c r="E33" i="4" s="1"/>
  <c r="I32" i="4"/>
  <c r="H32" i="2"/>
  <c r="G33" i="6" l="1"/>
  <c r="F33" i="4"/>
  <c r="A90" i="2"/>
  <c r="D33" i="2"/>
  <c r="I32" i="2"/>
  <c r="H33" i="6" l="1"/>
  <c r="G33" i="4"/>
  <c r="E33" i="2"/>
  <c r="F33" i="2"/>
  <c r="A91" i="2"/>
  <c r="I33" i="6" l="1"/>
  <c r="D34" i="6"/>
  <c r="H33" i="4"/>
  <c r="I33" i="4" s="1"/>
  <c r="A92" i="2"/>
  <c r="G33" i="2"/>
  <c r="E34" i="6" l="1"/>
  <c r="F34" i="6"/>
  <c r="D34" i="4"/>
  <c r="E34" i="4" s="1"/>
  <c r="A93" i="2"/>
  <c r="H33" i="2"/>
  <c r="G34" i="6" l="1"/>
  <c r="F34" i="4"/>
  <c r="A94" i="2"/>
  <c r="I33" i="2"/>
  <c r="D34" i="2"/>
  <c r="H34" i="6" l="1"/>
  <c r="G34" i="4"/>
  <c r="E34" i="2"/>
  <c r="F34" i="2"/>
  <c r="A95" i="2"/>
  <c r="D35" i="6" l="1"/>
  <c r="I34" i="6"/>
  <c r="H34" i="4"/>
  <c r="I34" i="4"/>
  <c r="D35" i="4"/>
  <c r="E35" i="4" s="1"/>
  <c r="A96" i="2"/>
  <c r="G34" i="2"/>
  <c r="F35" i="6" l="1"/>
  <c r="E35" i="6"/>
  <c r="F35" i="4"/>
  <c r="A97" i="2"/>
  <c r="H34" i="2"/>
  <c r="G35" i="6" l="1"/>
  <c r="G35" i="4"/>
  <c r="H35" i="4" s="1"/>
  <c r="A98" i="2"/>
  <c r="D35" i="2"/>
  <c r="I34" i="2"/>
  <c r="H35" i="6" l="1"/>
  <c r="I35" i="4"/>
  <c r="D36" i="4"/>
  <c r="E36" i="4" s="1"/>
  <c r="E35" i="2"/>
  <c r="F35" i="2"/>
  <c r="A99" i="2"/>
  <c r="D36" i="6" l="1"/>
  <c r="I35" i="6"/>
  <c r="F36" i="4"/>
  <c r="A100" i="2"/>
  <c r="G35" i="2"/>
  <c r="F36" i="6" l="1"/>
  <c r="E36" i="6"/>
  <c r="G36" i="4"/>
  <c r="A101" i="2"/>
  <c r="H35" i="2"/>
  <c r="G36" i="6" l="1"/>
  <c r="H36" i="4"/>
  <c r="I36" i="4"/>
  <c r="D37" i="4"/>
  <c r="A102" i="2"/>
  <c r="D36" i="2"/>
  <c r="I35" i="2"/>
  <c r="H36" i="6" l="1"/>
  <c r="E37" i="4"/>
  <c r="F37" i="4"/>
  <c r="E36" i="2"/>
  <c r="F36" i="2"/>
  <c r="A103" i="2"/>
  <c r="I36" i="6" l="1"/>
  <c r="D37" i="6"/>
  <c r="G37" i="4"/>
  <c r="A104" i="2"/>
  <c r="G36" i="2"/>
  <c r="E37" i="6" l="1"/>
  <c r="F37" i="6"/>
  <c r="H37" i="4"/>
  <c r="A105" i="2"/>
  <c r="H36" i="2"/>
  <c r="G37" i="6" l="1"/>
  <c r="D38" i="4"/>
  <c r="I37" i="4"/>
  <c r="A106" i="2"/>
  <c r="D37" i="2"/>
  <c r="I36" i="2"/>
  <c r="H37" i="6" l="1"/>
  <c r="E38" i="4"/>
  <c r="F38" i="4"/>
  <c r="E37" i="2"/>
  <c r="F37" i="2"/>
  <c r="A107" i="2"/>
  <c r="I37" i="6" l="1"/>
  <c r="D38" i="6"/>
  <c r="G38" i="4"/>
  <c r="A108" i="2"/>
  <c r="G37" i="2"/>
  <c r="E38" i="6" l="1"/>
  <c r="F38" i="6"/>
  <c r="H38" i="4"/>
  <c r="A109" i="2"/>
  <c r="H37" i="2"/>
  <c r="G38" i="6" l="1"/>
  <c r="D39" i="4"/>
  <c r="I38" i="4"/>
  <c r="A110" i="2"/>
  <c r="I37" i="2"/>
  <c r="D38" i="2"/>
  <c r="H38" i="6" l="1"/>
  <c r="F39" i="4"/>
  <c r="E39" i="4"/>
  <c r="E38" i="2"/>
  <c r="F38" i="2"/>
  <c r="A111" i="2"/>
  <c r="D39" i="6" l="1"/>
  <c r="I38" i="6"/>
  <c r="G39" i="4"/>
  <c r="A112" i="2"/>
  <c r="G38" i="2"/>
  <c r="E39" i="6" l="1"/>
  <c r="F39" i="6"/>
  <c r="H39" i="4"/>
  <c r="A113" i="2"/>
  <c r="H38" i="2"/>
  <c r="G39" i="6" l="1"/>
  <c r="D40" i="4"/>
  <c r="I39" i="4"/>
  <c r="A114" i="2"/>
  <c r="I38" i="2"/>
  <c r="D39" i="2"/>
  <c r="H39" i="6" l="1"/>
  <c r="F40" i="4"/>
  <c r="E40" i="4"/>
  <c r="E39" i="2"/>
  <c r="F39" i="2"/>
  <c r="A115" i="2"/>
  <c r="I39" i="6" l="1"/>
  <c r="D40" i="6"/>
  <c r="G40" i="4"/>
  <c r="A116" i="2"/>
  <c r="G39" i="2"/>
  <c r="E40" i="6" l="1"/>
  <c r="F40" i="6"/>
  <c r="H40" i="4"/>
  <c r="A117" i="2"/>
  <c r="H39" i="2"/>
  <c r="G40" i="6" l="1"/>
  <c r="D41" i="4"/>
  <c r="I40" i="4"/>
  <c r="A118" i="2"/>
  <c r="D40" i="2"/>
  <c r="I39" i="2"/>
  <c r="H40" i="6" l="1"/>
  <c r="E41" i="4"/>
  <c r="F41" i="4"/>
  <c r="E40" i="2"/>
  <c r="F40" i="2"/>
  <c r="A119" i="2"/>
  <c r="D41" i="6" l="1"/>
  <c r="I40" i="6"/>
  <c r="G41" i="4"/>
  <c r="A120" i="2"/>
  <c r="G40" i="2"/>
  <c r="E41" i="6" l="1"/>
  <c r="F41" i="6"/>
  <c r="H41" i="4"/>
  <c r="A121" i="2"/>
  <c r="H40" i="2"/>
  <c r="G41" i="6" l="1"/>
  <c r="D42" i="4"/>
  <c r="I41" i="4"/>
  <c r="A122" i="2"/>
  <c r="D41" i="2"/>
  <c r="I40" i="2"/>
  <c r="H41" i="6" l="1"/>
  <c r="F42" i="4"/>
  <c r="E42" i="4"/>
  <c r="E41" i="2"/>
  <c r="F41" i="2"/>
  <c r="A123" i="2"/>
  <c r="I41" i="6" l="1"/>
  <c r="D42" i="6"/>
  <c r="G42" i="4"/>
  <c r="A124" i="2"/>
  <c r="G41" i="2"/>
  <c r="F42" i="6" l="1"/>
  <c r="E42" i="6"/>
  <c r="H42" i="4"/>
  <c r="A125" i="2"/>
  <c r="H41" i="2"/>
  <c r="D11" i="1" a="1"/>
  <c r="D19" i="1" a="1"/>
  <c r="D18" i="1" a="1"/>
  <c r="D12" i="1" a="1"/>
  <c r="D11" i="1" l="1"/>
  <c r="D18" i="1"/>
  <c r="D12" i="1"/>
  <c r="D19" i="1"/>
  <c r="G42" i="6"/>
  <c r="I42" i="4"/>
  <c r="D43" i="4"/>
  <c r="A126" i="2"/>
  <c r="D42" i="2"/>
  <c r="I41" i="2"/>
  <c r="D13" i="1" a="1"/>
  <c r="D20" i="1" a="1"/>
  <c r="D13" i="1" l="1"/>
  <c r="D20" i="1"/>
  <c r="H42" i="6"/>
  <c r="E43" i="4"/>
  <c r="F43" i="4"/>
  <c r="E42" i="2"/>
  <c r="F42" i="2"/>
  <c r="A127" i="2"/>
  <c r="D14" i="1" a="1"/>
  <c r="D14" i="1" l="1"/>
  <c r="D43" i="6"/>
  <c r="I42" i="6"/>
  <c r="G43" i="4"/>
  <c r="A128" i="2"/>
  <c r="G42" i="2"/>
  <c r="D15" i="1" a="1"/>
  <c r="D15" i="1" l="1"/>
  <c r="F43" i="6"/>
  <c r="E43" i="6"/>
  <c r="H43" i="4"/>
  <c r="A129" i="2"/>
  <c r="H42" i="2"/>
  <c r="G43" i="6" l="1"/>
  <c r="D44" i="4"/>
  <c r="I43" i="4"/>
  <c r="A130" i="2"/>
  <c r="I42" i="2"/>
  <c r="D43" i="2"/>
  <c r="H43" i="6" l="1"/>
  <c r="E44" i="4"/>
  <c r="F44" i="4"/>
  <c r="E43" i="2"/>
  <c r="F43" i="2"/>
  <c r="A131" i="2"/>
  <c r="D44" i="6" l="1"/>
  <c r="I43" i="6"/>
  <c r="G44" i="4"/>
  <c r="A132" i="2"/>
  <c r="G43" i="2"/>
  <c r="F44" i="6" l="1"/>
  <c r="E44" i="6"/>
  <c r="H44" i="4"/>
  <c r="A133" i="2"/>
  <c r="H43" i="2"/>
  <c r="G44" i="6" l="1"/>
  <c r="D45" i="4"/>
  <c r="I44" i="4"/>
  <c r="A134" i="2"/>
  <c r="D44" i="2"/>
  <c r="I43" i="2"/>
  <c r="H44" i="6" l="1"/>
  <c r="E45" i="4"/>
  <c r="F45" i="4"/>
  <c r="E44" i="2"/>
  <c r="F44" i="2"/>
  <c r="A135" i="2"/>
  <c r="I44" i="6" l="1"/>
  <c r="D45" i="6"/>
  <c r="G45" i="4"/>
  <c r="A136" i="2"/>
  <c r="G44" i="2"/>
  <c r="E45" i="6" l="1"/>
  <c r="F45" i="6"/>
  <c r="H45" i="4"/>
  <c r="A137" i="2"/>
  <c r="H44" i="2"/>
  <c r="G45" i="6" l="1"/>
  <c r="I45" i="4"/>
  <c r="D46" i="4"/>
  <c r="A138" i="2"/>
  <c r="D45" i="2"/>
  <c r="I44" i="2"/>
  <c r="H45" i="6" l="1"/>
  <c r="E46" i="4"/>
  <c r="F46" i="4"/>
  <c r="E45" i="2"/>
  <c r="F45" i="2"/>
  <c r="A139" i="2"/>
  <c r="I45" i="6" l="1"/>
  <c r="D46" i="6"/>
  <c r="G46" i="4"/>
  <c r="A140" i="2"/>
  <c r="G45" i="2"/>
  <c r="F46" i="6" l="1"/>
  <c r="E46" i="6"/>
  <c r="H46" i="4"/>
  <c r="A141" i="2"/>
  <c r="H45" i="2"/>
  <c r="G46" i="6" l="1"/>
  <c r="I46" i="4"/>
  <c r="D47" i="4"/>
  <c r="A142" i="2"/>
  <c r="D46" i="2"/>
  <c r="I45" i="2"/>
  <c r="H46" i="6" l="1"/>
  <c r="E47" i="4"/>
  <c r="F47" i="4"/>
  <c r="E46" i="2"/>
  <c r="F46" i="2"/>
  <c r="A143" i="2"/>
  <c r="D47" i="6" l="1"/>
  <c r="I46" i="6"/>
  <c r="G47" i="4"/>
  <c r="A144" i="2"/>
  <c r="G46" i="2"/>
  <c r="H46" i="2" s="1"/>
  <c r="D47" i="2" s="1"/>
  <c r="F47" i="6" l="1"/>
  <c r="E47" i="6"/>
  <c r="H47" i="4"/>
  <c r="E47" i="2"/>
  <c r="F47" i="2"/>
  <c r="A145" i="2"/>
  <c r="I46" i="2"/>
  <c r="G47" i="6" l="1"/>
  <c r="I47" i="4"/>
  <c r="D48" i="4"/>
  <c r="A146" i="2"/>
  <c r="G47" i="2"/>
  <c r="H47" i="2" s="1"/>
  <c r="D48" i="2" s="1"/>
  <c r="H47" i="6" l="1"/>
  <c r="F48" i="4"/>
  <c r="E48" i="4"/>
  <c r="E48" i="2"/>
  <c r="F48" i="2"/>
  <c r="A147" i="2"/>
  <c r="I47" i="2"/>
  <c r="C12" i="1" a="1"/>
  <c r="C18" i="1" a="1"/>
  <c r="C11" i="1" a="1"/>
  <c r="C19" i="1" a="1"/>
  <c r="I47" i="6" l="1"/>
  <c r="D48" i="6"/>
  <c r="C11" i="1"/>
  <c r="C18" i="1"/>
  <c r="C12" i="1"/>
  <c r="C19" i="1"/>
  <c r="G48" i="4"/>
  <c r="A148" i="2"/>
  <c r="G48" i="2"/>
  <c r="H48" i="2" s="1"/>
  <c r="I48" i="2" s="1"/>
  <c r="C13" i="1" a="1"/>
  <c r="C20" i="1" a="1"/>
  <c r="F48" i="6" l="1"/>
  <c r="E48" i="6"/>
  <c r="C13" i="1"/>
  <c r="C20" i="1"/>
  <c r="H48" i="4"/>
  <c r="D49" i="2"/>
  <c r="A149" i="2"/>
  <c r="C14" i="1" a="1"/>
  <c r="G48" i="6" l="1"/>
  <c r="C14" i="1"/>
  <c r="I48" i="4"/>
  <c r="D49" i="4"/>
  <c r="E49" i="2"/>
  <c r="F49" i="2"/>
  <c r="A150" i="2"/>
  <c r="C15" i="1" a="1"/>
  <c r="H48" i="6" l="1"/>
  <c r="C15" i="1"/>
  <c r="E49" i="4"/>
  <c r="F49" i="4"/>
  <c r="G49" i="2"/>
  <c r="H49" i="2" s="1"/>
  <c r="I49" i="2" s="1"/>
  <c r="A151" i="2"/>
  <c r="I48" i="6" l="1"/>
  <c r="D49" i="6"/>
  <c r="G49" i="4"/>
  <c r="D50" i="2"/>
  <c r="F50" i="2" s="1"/>
  <c r="A152" i="2"/>
  <c r="E49" i="6" l="1"/>
  <c r="F49" i="6"/>
  <c r="H49" i="4"/>
  <c r="D50" i="4" s="1"/>
  <c r="F50" i="4" s="1"/>
  <c r="E50" i="2"/>
  <c r="G50" i="2" s="1"/>
  <c r="H50" i="2" s="1"/>
  <c r="A153" i="2"/>
  <c r="G49" i="6" l="1"/>
  <c r="E50" i="4"/>
  <c r="I49" i="4"/>
  <c r="I50" i="2"/>
  <c r="D51" i="2"/>
  <c r="A154" i="2"/>
  <c r="H49" i="6" l="1"/>
  <c r="G50" i="4"/>
  <c r="H50" i="4" s="1"/>
  <c r="E51" i="2"/>
  <c r="F51" i="2"/>
  <c r="A155" i="2"/>
  <c r="I49" i="6" l="1"/>
  <c r="D50" i="6"/>
  <c r="I50" i="4"/>
  <c r="D51" i="4"/>
  <c r="G51" i="2"/>
  <c r="H51" i="2" s="1"/>
  <c r="A156" i="2"/>
  <c r="F50" i="6" l="1"/>
  <c r="E50" i="6"/>
  <c r="E51" i="4"/>
  <c r="F51" i="4"/>
  <c r="I51" i="2"/>
  <c r="D52" i="2"/>
  <c r="A157" i="2"/>
  <c r="G50" i="6" l="1"/>
  <c r="G51" i="4"/>
  <c r="E52" i="2"/>
  <c r="F52" i="2"/>
  <c r="A158" i="2"/>
  <c r="H50" i="6" l="1"/>
  <c r="H51" i="4"/>
  <c r="G52" i="2"/>
  <c r="H52" i="2" s="1"/>
  <c r="A159" i="2"/>
  <c r="D51" i="6" l="1"/>
  <c r="I50" i="6"/>
  <c r="I51" i="4"/>
  <c r="D52" i="4"/>
  <c r="D53" i="2"/>
  <c r="I52" i="2"/>
  <c r="A160" i="2"/>
  <c r="E51" i="6" l="1"/>
  <c r="F51" i="6"/>
  <c r="E52" i="4"/>
  <c r="F52" i="4"/>
  <c r="F53" i="2"/>
  <c r="E53" i="2"/>
  <c r="G53" i="2" s="1"/>
  <c r="H53" i="2" s="1"/>
  <c r="A161" i="2"/>
  <c r="G51" i="6" l="1"/>
  <c r="G52" i="4"/>
  <c r="D54" i="2"/>
  <c r="I53" i="2"/>
  <c r="A162" i="2"/>
  <c r="H51" i="6" l="1"/>
  <c r="H52" i="4"/>
  <c r="F54" i="2"/>
  <c r="E54" i="2"/>
  <c r="A163" i="2"/>
  <c r="D52" i="6" l="1"/>
  <c r="I51" i="6"/>
  <c r="D53" i="4"/>
  <c r="I52" i="4"/>
  <c r="G54" i="2"/>
  <c r="H54" i="2" s="1"/>
  <c r="A164" i="2"/>
  <c r="E52" i="6" l="1"/>
  <c r="F52" i="6"/>
  <c r="F53" i="4"/>
  <c r="E53" i="4"/>
  <c r="D55" i="2"/>
  <c r="I54" i="2"/>
  <c r="A165" i="2"/>
  <c r="G52" i="6" l="1"/>
  <c r="G53" i="4"/>
  <c r="F55" i="2"/>
  <c r="E55" i="2"/>
  <c r="G55" i="2" s="1"/>
  <c r="H55" i="2" s="1"/>
  <c r="A166" i="2"/>
  <c r="H52" i="6" l="1"/>
  <c r="H53" i="4"/>
  <c r="I55" i="2"/>
  <c r="D56" i="2"/>
  <c r="A167" i="2"/>
  <c r="I52" i="6" l="1"/>
  <c r="D53" i="6"/>
  <c r="D54" i="4"/>
  <c r="I53" i="4"/>
  <c r="F56" i="2"/>
  <c r="E56" i="2"/>
  <c r="A168" i="2"/>
  <c r="F53" i="6" l="1"/>
  <c r="E53" i="6"/>
  <c r="F54" i="4"/>
  <c r="E54" i="4"/>
  <c r="G56" i="2"/>
  <c r="H56" i="2" s="1"/>
  <c r="A169" i="2"/>
  <c r="G53" i="6" l="1"/>
  <c r="G54" i="4"/>
  <c r="I56" i="2"/>
  <c r="D57" i="2"/>
  <c r="A170" i="2"/>
  <c r="H53" i="6" l="1"/>
  <c r="H54" i="4"/>
  <c r="F57" i="2"/>
  <c r="E57" i="2"/>
  <c r="A171" i="2"/>
  <c r="I53" i="6" l="1"/>
  <c r="D54" i="6"/>
  <c r="I54" i="4"/>
  <c r="D55" i="4"/>
  <c r="G57" i="2"/>
  <c r="H57" i="2" s="1"/>
  <c r="A172" i="2"/>
  <c r="E54" i="6" l="1"/>
  <c r="F54" i="6"/>
  <c r="E55" i="4"/>
  <c r="F55" i="4"/>
  <c r="D58" i="2"/>
  <c r="I57" i="2"/>
  <c r="A173" i="2"/>
  <c r="D24" i="1" a="1"/>
  <c r="D23" i="1" a="1"/>
  <c r="D24" i="1" l="1"/>
  <c r="D23" i="1"/>
  <c r="G54" i="6"/>
  <c r="G55" i="4"/>
  <c r="F58" i="2"/>
  <c r="E58" i="2"/>
  <c r="A174" i="2"/>
  <c r="D25" i="1" a="1"/>
  <c r="D25" i="1" l="1"/>
  <c r="H54" i="6"/>
  <c r="H55" i="4"/>
  <c r="G58" i="2"/>
  <c r="H58" i="2" s="1"/>
  <c r="I58" i="2" s="1"/>
  <c r="A175" i="2"/>
  <c r="I54" i="6" l="1"/>
  <c r="D55" i="6"/>
  <c r="D56" i="4"/>
  <c r="I55" i="4"/>
  <c r="D59" i="2"/>
  <c r="F59" i="2" s="1"/>
  <c r="A176" i="2"/>
  <c r="F55" i="6" l="1"/>
  <c r="E55" i="6"/>
  <c r="G55" i="6" s="1"/>
  <c r="H55" i="6" s="1"/>
  <c r="E59" i="2"/>
  <c r="E56" i="4"/>
  <c r="F56" i="4"/>
  <c r="G59" i="2"/>
  <c r="H59" i="2" s="1"/>
  <c r="A177" i="2"/>
  <c r="D56" i="6" l="1"/>
  <c r="I55" i="6"/>
  <c r="G56" i="4"/>
  <c r="D60" i="2"/>
  <c r="I59" i="2"/>
  <c r="A178" i="2"/>
  <c r="F56" i="6" l="1"/>
  <c r="E56" i="6"/>
  <c r="G56" i="6" s="1"/>
  <c r="H56" i="6" s="1"/>
  <c r="H56" i="4"/>
  <c r="F60" i="2"/>
  <c r="E60" i="2"/>
  <c r="A179" i="2"/>
  <c r="D57" i="6" l="1"/>
  <c r="I56" i="6"/>
  <c r="G60" i="2"/>
  <c r="H60" i="2" s="1"/>
  <c r="D57" i="4"/>
  <c r="I56" i="4"/>
  <c r="I60" i="2"/>
  <c r="D61" i="2"/>
  <c r="A180" i="2"/>
  <c r="E57" i="6" l="1"/>
  <c r="G57" i="6" s="1"/>
  <c r="H57" i="6" s="1"/>
  <c r="F57" i="6"/>
  <c r="E57" i="4"/>
  <c r="F57" i="4"/>
  <c r="E61" i="2"/>
  <c r="F61" i="2"/>
  <c r="A181" i="2"/>
  <c r="I57" i="6" l="1"/>
  <c r="D58" i="6"/>
  <c r="G57" i="4"/>
  <c r="G61" i="2"/>
  <c r="H61" i="2" s="1"/>
  <c r="I61" i="2" s="1"/>
  <c r="A182" i="2"/>
  <c r="F58" i="6" l="1"/>
  <c r="E58" i="6"/>
  <c r="G58" i="6" s="1"/>
  <c r="H58" i="6" s="1"/>
  <c r="H57" i="4"/>
  <c r="D62" i="2"/>
  <c r="E62" i="2" s="1"/>
  <c r="A183" i="2"/>
  <c r="I58" i="6" l="1"/>
  <c r="D59" i="6"/>
  <c r="D58" i="4"/>
  <c r="I57" i="4"/>
  <c r="F62" i="2"/>
  <c r="G62" i="2" s="1"/>
  <c r="H62" i="2" s="1"/>
  <c r="I62" i="2" s="1"/>
  <c r="A184" i="2"/>
  <c r="F59" i="6" l="1"/>
  <c r="E59" i="6"/>
  <c r="E58" i="4"/>
  <c r="F58" i="4"/>
  <c r="D63" i="2"/>
  <c r="E63" i="2" s="1"/>
  <c r="A185" i="2"/>
  <c r="G59" i="6" l="1"/>
  <c r="H59" i="6" s="1"/>
  <c r="G58" i="4"/>
  <c r="F63" i="2"/>
  <c r="G63" i="2" s="1"/>
  <c r="H63" i="2" s="1"/>
  <c r="D64" i="2" s="1"/>
  <c r="A186" i="2"/>
  <c r="D60" i="6" l="1"/>
  <c r="I59" i="6"/>
  <c r="H58" i="4"/>
  <c r="I63" i="2"/>
  <c r="E64" i="2"/>
  <c r="G64" i="2" s="1"/>
  <c r="H64" i="2" s="1"/>
  <c r="F64" i="2"/>
  <c r="A187" i="2"/>
  <c r="E60" i="6" l="1"/>
  <c r="G60" i="6" s="1"/>
  <c r="H60" i="6" s="1"/>
  <c r="F60" i="6"/>
  <c r="D59" i="4"/>
  <c r="I58" i="4"/>
  <c r="I64" i="2"/>
  <c r="D65" i="2"/>
  <c r="A188" i="2"/>
  <c r="I60" i="6" l="1"/>
  <c r="D61" i="6"/>
  <c r="E59" i="4"/>
  <c r="F59" i="4"/>
  <c r="E65" i="2"/>
  <c r="F65" i="2"/>
  <c r="A189" i="2"/>
  <c r="E61" i="6" l="1"/>
  <c r="G61" i="6" s="1"/>
  <c r="H61" i="6" s="1"/>
  <c r="F61" i="6"/>
  <c r="G59" i="4"/>
  <c r="G65" i="2"/>
  <c r="H65" i="2" s="1"/>
  <c r="D66" i="2" s="1"/>
  <c r="A190" i="2"/>
  <c r="I61" i="6" l="1"/>
  <c r="D62" i="6"/>
  <c r="H59" i="4"/>
  <c r="I65" i="2"/>
  <c r="E66" i="2"/>
  <c r="F66" i="2"/>
  <c r="A191" i="2"/>
  <c r="F62" i="6" l="1"/>
  <c r="E62" i="6"/>
  <c r="G62" i="6" s="1"/>
  <c r="H62" i="6" s="1"/>
  <c r="I59" i="4"/>
  <c r="D60" i="4"/>
  <c r="G66" i="2"/>
  <c r="H66" i="2" s="1"/>
  <c r="D67" i="2" s="1"/>
  <c r="A192" i="2"/>
  <c r="I62" i="6" l="1"/>
  <c r="D63" i="6"/>
  <c r="F60" i="4"/>
  <c r="E60" i="4"/>
  <c r="I66" i="2"/>
  <c r="E67" i="2"/>
  <c r="F67" i="2"/>
  <c r="A193" i="2"/>
  <c r="C24" i="1" a="1"/>
  <c r="C23" i="1" a="1"/>
  <c r="F63" i="6" l="1"/>
  <c r="E63" i="6"/>
  <c r="G63" i="6" s="1"/>
  <c r="H63" i="6" s="1"/>
  <c r="C23" i="1"/>
  <c r="C24" i="1"/>
  <c r="G60" i="4"/>
  <c r="G67" i="2"/>
  <c r="H67" i="2" s="1"/>
  <c r="D68" i="2" s="1"/>
  <c r="A194" i="2"/>
  <c r="C25" i="1" a="1"/>
  <c r="D64" i="6" l="1"/>
  <c r="I63" i="6"/>
  <c r="C25" i="1"/>
  <c r="H60" i="4"/>
  <c r="I67" i="2"/>
  <c r="E68" i="2"/>
  <c r="G68" i="2" s="1"/>
  <c r="H68" i="2" s="1"/>
  <c r="F68" i="2"/>
  <c r="A195" i="2"/>
  <c r="F64" i="6" l="1"/>
  <c r="E64" i="6"/>
  <c r="G64" i="6" s="1"/>
  <c r="H64" i="6" s="1"/>
  <c r="D61" i="4"/>
  <c r="I60" i="4"/>
  <c r="D69" i="2"/>
  <c r="I68" i="2"/>
  <c r="A196" i="2"/>
  <c r="D65" i="6" l="1"/>
  <c r="I64" i="6"/>
  <c r="E61" i="4"/>
  <c r="F61" i="4"/>
  <c r="E69" i="2"/>
  <c r="F69" i="2"/>
  <c r="A197" i="2"/>
  <c r="E65" i="6" l="1"/>
  <c r="G65" i="6" s="1"/>
  <c r="H65" i="6" s="1"/>
  <c r="F65" i="6"/>
  <c r="G61" i="4"/>
  <c r="H61" i="4" s="1"/>
  <c r="G69" i="2"/>
  <c r="H69" i="2" s="1"/>
  <c r="I69" i="2" s="1"/>
  <c r="A198" i="2"/>
  <c r="I65" i="6" l="1"/>
  <c r="D66" i="6"/>
  <c r="D62" i="4"/>
  <c r="I61" i="4"/>
  <c r="D70" i="2"/>
  <c r="E70" i="2" s="1"/>
  <c r="A199" i="2"/>
  <c r="E66" i="6" l="1"/>
  <c r="G66" i="6" s="1"/>
  <c r="H66" i="6" s="1"/>
  <c r="F66" i="6"/>
  <c r="E62" i="4"/>
  <c r="G62" i="4" s="1"/>
  <c r="H62" i="4" s="1"/>
  <c r="F62" i="4"/>
  <c r="F70" i="2"/>
  <c r="G70" i="2" s="1"/>
  <c r="H70" i="2" s="1"/>
  <c r="D71" i="2" s="1"/>
  <c r="A200" i="2"/>
  <c r="D67" i="6" l="1"/>
  <c r="I66" i="6"/>
  <c r="D63" i="4"/>
  <c r="I62" i="4"/>
  <c r="I70" i="2"/>
  <c r="E71" i="2"/>
  <c r="F71" i="2"/>
  <c r="A201" i="2"/>
  <c r="F67" i="6" l="1"/>
  <c r="E67" i="6"/>
  <c r="G67" i="6" s="1"/>
  <c r="H67" i="6" s="1"/>
  <c r="F63" i="4"/>
  <c r="E63" i="4"/>
  <c r="G63" i="4" s="1"/>
  <c r="H63" i="4" s="1"/>
  <c r="G71" i="2"/>
  <c r="H71" i="2" s="1"/>
  <c r="D72" i="2" s="1"/>
  <c r="A202" i="2"/>
  <c r="D68" i="6" l="1"/>
  <c r="I67" i="6"/>
  <c r="D64" i="4"/>
  <c r="I63" i="4"/>
  <c r="I71" i="2"/>
  <c r="F72" i="2"/>
  <c r="E72" i="2"/>
  <c r="A203" i="2"/>
  <c r="E68" i="6" l="1"/>
  <c r="G68" i="6" s="1"/>
  <c r="H68" i="6" s="1"/>
  <c r="F68" i="6"/>
  <c r="G72" i="2"/>
  <c r="H72" i="2" s="1"/>
  <c r="D73" i="2" s="1"/>
  <c r="E64" i="4"/>
  <c r="F64" i="4"/>
  <c r="A204" i="2"/>
  <c r="I68" i="6" l="1"/>
  <c r="D69" i="6"/>
  <c r="I72" i="2"/>
  <c r="G64" i="4"/>
  <c r="H64" i="4" s="1"/>
  <c r="D65" i="4" s="1"/>
  <c r="E73" i="2"/>
  <c r="F73" i="2"/>
  <c r="A205" i="2"/>
  <c r="E69" i="6" l="1"/>
  <c r="G69" i="6" s="1"/>
  <c r="H69" i="6" s="1"/>
  <c r="F69" i="6"/>
  <c r="I64" i="4"/>
  <c r="E65" i="4"/>
  <c r="G65" i="4" s="1"/>
  <c r="H65" i="4" s="1"/>
  <c r="F65" i="4"/>
  <c r="G73" i="2"/>
  <c r="H73" i="2" s="1"/>
  <c r="I73" i="2" s="1"/>
  <c r="A206" i="2"/>
  <c r="D70" i="6" l="1"/>
  <c r="I69" i="6"/>
  <c r="I65" i="4"/>
  <c r="D66" i="4"/>
  <c r="D74" i="2"/>
  <c r="E74" i="2" s="1"/>
  <c r="A207" i="2"/>
  <c r="E70" i="6" l="1"/>
  <c r="G70" i="6" s="1"/>
  <c r="H70" i="6" s="1"/>
  <c r="F70" i="6"/>
  <c r="E66" i="4"/>
  <c r="G66" i="4" s="1"/>
  <c r="H66" i="4" s="1"/>
  <c r="F66" i="4"/>
  <c r="F74" i="2"/>
  <c r="G74" i="2"/>
  <c r="H74" i="2" s="1"/>
  <c r="D75" i="2" s="1"/>
  <c r="A208" i="2"/>
  <c r="I70" i="6" l="1"/>
  <c r="D71" i="6"/>
  <c r="D67" i="4"/>
  <c r="I66" i="4"/>
  <c r="I74" i="2"/>
  <c r="E75" i="2"/>
  <c r="F75" i="2"/>
  <c r="A209" i="2"/>
  <c r="F71" i="6" l="1"/>
  <c r="E71" i="6"/>
  <c r="G71" i="6" s="1"/>
  <c r="H71" i="6" s="1"/>
  <c r="E67" i="4"/>
  <c r="F67" i="4"/>
  <c r="G75" i="2"/>
  <c r="H75" i="2" s="1"/>
  <c r="D76" i="2" s="1"/>
  <c r="A210" i="2"/>
  <c r="D72" i="6" l="1"/>
  <c r="I71" i="6"/>
  <c r="G67" i="4"/>
  <c r="H67" i="4" s="1"/>
  <c r="I75" i="2"/>
  <c r="E76" i="2"/>
  <c r="F76" i="2"/>
  <c r="A211" i="2"/>
  <c r="E72" i="6" l="1"/>
  <c r="G72" i="6" s="1"/>
  <c r="H72" i="6" s="1"/>
  <c r="F72" i="6"/>
  <c r="D68" i="4"/>
  <c r="I67" i="4"/>
  <c r="G76" i="2"/>
  <c r="H76" i="2" s="1"/>
  <c r="D77" i="2" s="1"/>
  <c r="A212" i="2"/>
  <c r="D73" i="6" l="1"/>
  <c r="I72" i="6"/>
  <c r="E68" i="4"/>
  <c r="F68" i="4"/>
  <c r="I76" i="2"/>
  <c r="E77" i="2"/>
  <c r="F77" i="2"/>
  <c r="A213" i="2"/>
  <c r="F73" i="6" l="1"/>
  <c r="E73" i="6"/>
  <c r="G73" i="6" s="1"/>
  <c r="H73" i="6" s="1"/>
  <c r="G68" i="4"/>
  <c r="H68" i="4" s="1"/>
  <c r="G77" i="2"/>
  <c r="H77" i="2" s="1"/>
  <c r="I77" i="2" s="1"/>
  <c r="A214" i="2"/>
  <c r="D74" i="6" l="1"/>
  <c r="I73" i="6"/>
  <c r="D69" i="4"/>
  <c r="I68" i="4"/>
  <c r="D78" i="2"/>
  <c r="E78" i="2" s="1"/>
  <c r="A215" i="2"/>
  <c r="F74" i="6" l="1"/>
  <c r="E74" i="6"/>
  <c r="G74" i="6" s="1"/>
  <c r="H74" i="6" s="1"/>
  <c r="F78" i="2"/>
  <c r="E69" i="4"/>
  <c r="F69" i="4"/>
  <c r="G78" i="2"/>
  <c r="H78" i="2" s="1"/>
  <c r="D79" i="2" s="1"/>
  <c r="A216" i="2"/>
  <c r="I74" i="6" l="1"/>
  <c r="D75" i="6"/>
  <c r="G69" i="4"/>
  <c r="H69" i="4" s="1"/>
  <c r="D70" i="4" s="1"/>
  <c r="I78" i="2"/>
  <c r="E79" i="2"/>
  <c r="F79" i="2"/>
  <c r="A217" i="2"/>
  <c r="F75" i="6" l="1"/>
  <c r="E75" i="6"/>
  <c r="G75" i="6" s="1"/>
  <c r="H75" i="6" s="1"/>
  <c r="I69" i="4"/>
  <c r="E70" i="4"/>
  <c r="G70" i="4" s="1"/>
  <c r="H70" i="4" s="1"/>
  <c r="F70" i="4"/>
  <c r="G79" i="2"/>
  <c r="H79" i="2" s="1"/>
  <c r="A218" i="2"/>
  <c r="D76" i="6" l="1"/>
  <c r="I75" i="6"/>
  <c r="I70" i="4"/>
  <c r="D71" i="4"/>
  <c r="D80" i="2"/>
  <c r="I79" i="2"/>
  <c r="A219" i="2"/>
  <c r="E76" i="6" l="1"/>
  <c r="G76" i="6" s="1"/>
  <c r="H76" i="6" s="1"/>
  <c r="F76" i="6"/>
  <c r="E71" i="4"/>
  <c r="G71" i="4" s="1"/>
  <c r="H71" i="4" s="1"/>
  <c r="F71" i="4"/>
  <c r="E80" i="2"/>
  <c r="F80" i="2"/>
  <c r="A220" i="2"/>
  <c r="I76" i="6" l="1"/>
  <c r="D77" i="6"/>
  <c r="I71" i="4"/>
  <c r="D72" i="4"/>
  <c r="G80" i="2"/>
  <c r="H80" i="2" s="1"/>
  <c r="A221" i="2"/>
  <c r="F77" i="6" l="1"/>
  <c r="E77" i="6"/>
  <c r="G77" i="6" s="1"/>
  <c r="H77" i="6" s="1"/>
  <c r="E72" i="4"/>
  <c r="F72" i="4"/>
  <c r="D81" i="2"/>
  <c r="I80" i="2"/>
  <c r="A222" i="2"/>
  <c r="D78" i="6" l="1"/>
  <c r="I77" i="6"/>
  <c r="G72" i="4"/>
  <c r="H72" i="4" s="1"/>
  <c r="D73" i="4" s="1"/>
  <c r="E81" i="2"/>
  <c r="F81" i="2"/>
  <c r="A223" i="2"/>
  <c r="E78" i="6" l="1"/>
  <c r="G78" i="6" s="1"/>
  <c r="H78" i="6" s="1"/>
  <c r="F78" i="6"/>
  <c r="I72" i="4"/>
  <c r="F73" i="4"/>
  <c r="E73" i="4"/>
  <c r="G73" i="4" s="1"/>
  <c r="H73" i="4" s="1"/>
  <c r="G81" i="2"/>
  <c r="H81" i="2" s="1"/>
  <c r="A224" i="2"/>
  <c r="I78" i="6" l="1"/>
  <c r="D79" i="6"/>
  <c r="I73" i="4"/>
  <c r="D74" i="4"/>
  <c r="I81" i="2"/>
  <c r="D82" i="2"/>
  <c r="A225" i="2"/>
  <c r="E79" i="6" l="1"/>
  <c r="G79" i="6" s="1"/>
  <c r="H79" i="6" s="1"/>
  <c r="F79" i="6"/>
  <c r="E74" i="4"/>
  <c r="F74" i="4"/>
  <c r="E82" i="2"/>
  <c r="F82" i="2"/>
  <c r="A226" i="2"/>
  <c r="D80" i="6" l="1"/>
  <c r="I79" i="6"/>
  <c r="G74" i="4"/>
  <c r="H74" i="4" s="1"/>
  <c r="I74" i="4" s="1"/>
  <c r="G82" i="2"/>
  <c r="H82" i="2" s="1"/>
  <c r="I82" i="2" s="1"/>
  <c r="A227" i="2"/>
  <c r="E80" i="6" l="1"/>
  <c r="G80" i="6" s="1"/>
  <c r="H80" i="6" s="1"/>
  <c r="F80" i="6"/>
  <c r="D75" i="4"/>
  <c r="F75" i="4"/>
  <c r="E75" i="4"/>
  <c r="G75" i="4" s="1"/>
  <c r="H75" i="4" s="1"/>
  <c r="D83" i="2"/>
  <c r="E83" i="2" s="1"/>
  <c r="A228" i="2"/>
  <c r="I80" i="6" l="1"/>
  <c r="D81" i="6"/>
  <c r="I75" i="4"/>
  <c r="D76" i="4"/>
  <c r="F83" i="2"/>
  <c r="G83" i="2"/>
  <c r="H83" i="2" s="1"/>
  <c r="A229" i="2"/>
  <c r="F81" i="6" l="1"/>
  <c r="E81" i="6"/>
  <c r="G81" i="6" s="1"/>
  <c r="H81" i="6" s="1"/>
  <c r="E76" i="4"/>
  <c r="F76" i="4"/>
  <c r="D84" i="2"/>
  <c r="I83" i="2"/>
  <c r="A230" i="2"/>
  <c r="D82" i="6" l="1"/>
  <c r="I81" i="6"/>
  <c r="G76" i="4"/>
  <c r="H76" i="4" s="1"/>
  <c r="E84" i="2"/>
  <c r="F84" i="2"/>
  <c r="A231" i="2"/>
  <c r="E82" i="6" l="1"/>
  <c r="G82" i="6" s="1"/>
  <c r="H82" i="6" s="1"/>
  <c r="F82" i="6"/>
  <c r="D77" i="4"/>
  <c r="I76" i="4"/>
  <c r="G84" i="2"/>
  <c r="H84" i="2" s="1"/>
  <c r="A232" i="2"/>
  <c r="D83" i="6" l="1"/>
  <c r="I82" i="6"/>
  <c r="E77" i="4"/>
  <c r="F77" i="4"/>
  <c r="D85" i="2"/>
  <c r="I84" i="2"/>
  <c r="A233" i="2"/>
  <c r="E83" i="6" l="1"/>
  <c r="G83" i="6" s="1"/>
  <c r="H83" i="6" s="1"/>
  <c r="F83" i="6"/>
  <c r="G77" i="4"/>
  <c r="H77" i="4" s="1"/>
  <c r="D78" i="4" s="1"/>
  <c r="E85" i="2"/>
  <c r="G85" i="2" s="1"/>
  <c r="H85" i="2" s="1"/>
  <c r="F85" i="2"/>
  <c r="A234" i="2"/>
  <c r="D84" i="6" l="1"/>
  <c r="I83" i="6"/>
  <c r="I77" i="4"/>
  <c r="E78" i="4"/>
  <c r="G78" i="4" s="1"/>
  <c r="H78" i="4" s="1"/>
  <c r="F78" i="4"/>
  <c r="D86" i="2"/>
  <c r="I85" i="2"/>
  <c r="A235" i="2"/>
  <c r="F84" i="6" l="1"/>
  <c r="E84" i="6"/>
  <c r="G84" i="6" s="1"/>
  <c r="H84" i="6" s="1"/>
  <c r="I78" i="4"/>
  <c r="D79" i="4"/>
  <c r="E86" i="2"/>
  <c r="G86" i="2" s="1"/>
  <c r="H86" i="2" s="1"/>
  <c r="F86" i="2"/>
  <c r="A236" i="2"/>
  <c r="D85" i="6" l="1"/>
  <c r="I84" i="6"/>
  <c r="F79" i="4"/>
  <c r="E79" i="4"/>
  <c r="D87" i="2"/>
  <c r="I86" i="2"/>
  <c r="A237" i="2"/>
  <c r="F85" i="6" l="1"/>
  <c r="E85" i="6"/>
  <c r="G85" i="6" s="1"/>
  <c r="H85" i="6" s="1"/>
  <c r="G79" i="4"/>
  <c r="H79" i="4" s="1"/>
  <c r="I79" i="4" s="1"/>
  <c r="E87" i="2"/>
  <c r="F87" i="2"/>
  <c r="A238" i="2"/>
  <c r="D86" i="6" l="1"/>
  <c r="I85" i="6"/>
  <c r="D80" i="4"/>
  <c r="E80" i="4"/>
  <c r="G80" i="4" s="1"/>
  <c r="H80" i="4" s="1"/>
  <c r="F80" i="4"/>
  <c r="G87" i="2"/>
  <c r="H87" i="2" s="1"/>
  <c r="D88" i="2" s="1"/>
  <c r="A239" i="2"/>
  <c r="E86" i="6" l="1"/>
  <c r="G86" i="6" s="1"/>
  <c r="H86" i="6" s="1"/>
  <c r="F86" i="6"/>
  <c r="D81" i="4"/>
  <c r="I80" i="4"/>
  <c r="I87" i="2"/>
  <c r="E88" i="2"/>
  <c r="F88" i="2"/>
  <c r="A240" i="2"/>
  <c r="D87" i="6" l="1"/>
  <c r="I86" i="6"/>
  <c r="F81" i="4"/>
  <c r="E81" i="4"/>
  <c r="G81" i="4" s="1"/>
  <c r="H81" i="4" s="1"/>
  <c r="G88" i="2"/>
  <c r="H88" i="2" s="1"/>
  <c r="I88" i="2" s="1"/>
  <c r="A241" i="2"/>
  <c r="E87" i="6" l="1"/>
  <c r="G87" i="6" s="1"/>
  <c r="H87" i="6" s="1"/>
  <c r="F87" i="6"/>
  <c r="I81" i="4"/>
  <c r="D82" i="4"/>
  <c r="D89" i="2"/>
  <c r="E89" i="2"/>
  <c r="F89" i="2"/>
  <c r="A242" i="2"/>
  <c r="D88" i="6" l="1"/>
  <c r="I87" i="6"/>
  <c r="G89" i="2"/>
  <c r="H89" i="2" s="1"/>
  <c r="E82" i="4"/>
  <c r="F82" i="4"/>
  <c r="I89" i="2"/>
  <c r="D90" i="2"/>
  <c r="A243" i="2"/>
  <c r="E88" i="6" l="1"/>
  <c r="G88" i="6" s="1"/>
  <c r="H88" i="6" s="1"/>
  <c r="F88" i="6"/>
  <c r="G82" i="4"/>
  <c r="H82" i="4" s="1"/>
  <c r="E90" i="2"/>
  <c r="F90" i="2"/>
  <c r="A244" i="2"/>
  <c r="D89" i="6" l="1"/>
  <c r="I88" i="6"/>
  <c r="I82" i="4"/>
  <c r="D83" i="4"/>
  <c r="G90" i="2"/>
  <c r="H90" i="2" s="1"/>
  <c r="A245" i="2"/>
  <c r="E89" i="6" l="1"/>
  <c r="G89" i="6" s="1"/>
  <c r="H89" i="6" s="1"/>
  <c r="F89" i="6"/>
  <c r="E83" i="4"/>
  <c r="G83" i="4" s="1"/>
  <c r="H83" i="4" s="1"/>
  <c r="F83" i="4"/>
  <c r="D91" i="2"/>
  <c r="I90" i="2"/>
  <c r="A246" i="2"/>
  <c r="I89" i="6" l="1"/>
  <c r="D90" i="6"/>
  <c r="I83" i="4"/>
  <c r="D84" i="4"/>
  <c r="E91" i="2"/>
  <c r="F91" i="2"/>
  <c r="A247" i="2"/>
  <c r="E90" i="6" l="1"/>
  <c r="G90" i="6" s="1"/>
  <c r="H90" i="6" s="1"/>
  <c r="F90" i="6"/>
  <c r="F84" i="4"/>
  <c r="E84" i="4"/>
  <c r="G84" i="4" s="1"/>
  <c r="H84" i="4" s="1"/>
  <c r="G91" i="2"/>
  <c r="H91" i="2" s="1"/>
  <c r="A248" i="2"/>
  <c r="I90" i="6" l="1"/>
  <c r="D91" i="6"/>
  <c r="I84" i="4"/>
  <c r="D85" i="4"/>
  <c r="D92" i="2"/>
  <c r="I91" i="2"/>
  <c r="A249" i="2"/>
  <c r="F91" i="6" l="1"/>
  <c r="E91" i="6"/>
  <c r="G91" i="6" s="1"/>
  <c r="H91" i="6" s="1"/>
  <c r="E85" i="4"/>
  <c r="G85" i="4" s="1"/>
  <c r="H85" i="4" s="1"/>
  <c r="F85" i="4"/>
  <c r="E92" i="2"/>
  <c r="F92" i="2"/>
  <c r="A250" i="2"/>
  <c r="D92" i="6" l="1"/>
  <c r="I91" i="6"/>
  <c r="I85" i="4"/>
  <c r="D86" i="4"/>
  <c r="G92" i="2"/>
  <c r="H92" i="2" s="1"/>
  <c r="A251" i="2"/>
  <c r="F92" i="6" l="1"/>
  <c r="E92" i="6"/>
  <c r="G92" i="6" s="1"/>
  <c r="H92" i="6" s="1"/>
  <c r="E86" i="4"/>
  <c r="G86" i="4" s="1"/>
  <c r="H86" i="4" s="1"/>
  <c r="F86" i="4"/>
  <c r="I92" i="2"/>
  <c r="D93" i="2"/>
  <c r="A252" i="2"/>
  <c r="D93" i="6" l="1"/>
  <c r="I92" i="6"/>
  <c r="D87" i="4"/>
  <c r="I86" i="4"/>
  <c r="E93" i="2"/>
  <c r="F93" i="2"/>
  <c r="A253" i="2"/>
  <c r="F93" i="6" l="1"/>
  <c r="E93" i="6"/>
  <c r="G93" i="6" s="1"/>
  <c r="H93" i="6" s="1"/>
  <c r="F87" i="4"/>
  <c r="E87" i="4"/>
  <c r="G87" i="4" s="1"/>
  <c r="H87" i="4" s="1"/>
  <c r="G93" i="2"/>
  <c r="H93" i="2" s="1"/>
  <c r="I93" i="2" s="1"/>
  <c r="A254" i="2"/>
  <c r="I93" i="6" l="1"/>
  <c r="D94" i="6"/>
  <c r="I87" i="4"/>
  <c r="D88" i="4"/>
  <c r="D94" i="2"/>
  <c r="F94" i="2" s="1"/>
  <c r="E94" i="2"/>
  <c r="A255" i="2"/>
  <c r="E94" i="6" l="1"/>
  <c r="G94" i="6" s="1"/>
  <c r="H94" i="6" s="1"/>
  <c r="F94" i="6"/>
  <c r="F88" i="4"/>
  <c r="E88" i="4"/>
  <c r="G88" i="4" s="1"/>
  <c r="H88" i="4" s="1"/>
  <c r="G94" i="2"/>
  <c r="H94" i="2" s="1"/>
  <c r="I94" i="2" s="1"/>
  <c r="A256" i="2"/>
  <c r="I94" i="6" l="1"/>
  <c r="D95" i="6"/>
  <c r="I88" i="4"/>
  <c r="D89" i="4"/>
  <c r="D95" i="2"/>
  <c r="F95" i="2" s="1"/>
  <c r="E95" i="2"/>
  <c r="A257" i="2"/>
  <c r="E95" i="6" l="1"/>
  <c r="G95" i="6" s="1"/>
  <c r="H95" i="6" s="1"/>
  <c r="F95" i="6"/>
  <c r="F89" i="4"/>
  <c r="E89" i="4"/>
  <c r="G89" i="4" s="1"/>
  <c r="H89" i="4" s="1"/>
  <c r="G95" i="2"/>
  <c r="H95" i="2" s="1"/>
  <c r="D96" i="2" s="1"/>
  <c r="A258" i="2"/>
  <c r="D96" i="6" l="1"/>
  <c r="I95" i="6"/>
  <c r="D90" i="4"/>
  <c r="I89" i="4"/>
  <c r="I95" i="2"/>
  <c r="E96" i="2"/>
  <c r="G96" i="2" s="1"/>
  <c r="H96" i="2" s="1"/>
  <c r="F96" i="2"/>
  <c r="A259" i="2"/>
  <c r="F96" i="6" l="1"/>
  <c r="E96" i="6"/>
  <c r="G96" i="6" s="1"/>
  <c r="H96" i="6" s="1"/>
  <c r="E90" i="4"/>
  <c r="G90" i="4" s="1"/>
  <c r="H90" i="4" s="1"/>
  <c r="F90" i="4"/>
  <c r="I96" i="2"/>
  <c r="D97" i="2"/>
  <c r="A260" i="2"/>
  <c r="D97" i="6" l="1"/>
  <c r="I96" i="6"/>
  <c r="D91" i="4"/>
  <c r="I90" i="4"/>
  <c r="E97" i="2"/>
  <c r="F97" i="2"/>
  <c r="A261" i="2"/>
  <c r="E97" i="6" l="1"/>
  <c r="G97" i="6" s="1"/>
  <c r="H97" i="6" s="1"/>
  <c r="F97" i="6"/>
  <c r="E91" i="4"/>
  <c r="G91" i="4" s="1"/>
  <c r="H91" i="4" s="1"/>
  <c r="F91" i="4"/>
  <c r="G97" i="2"/>
  <c r="H97" i="2" s="1"/>
  <c r="A262" i="2"/>
  <c r="D98" i="6" l="1"/>
  <c r="I97" i="6"/>
  <c r="D92" i="4"/>
  <c r="I91" i="4"/>
  <c r="D98" i="2"/>
  <c r="I97" i="2"/>
  <c r="A263" i="2"/>
  <c r="E98" i="6" l="1"/>
  <c r="G98" i="6" s="1"/>
  <c r="H98" i="6" s="1"/>
  <c r="F98" i="6"/>
  <c r="E92" i="4"/>
  <c r="G92" i="4" s="1"/>
  <c r="H92" i="4" s="1"/>
  <c r="F92" i="4"/>
  <c r="E98" i="2"/>
  <c r="F98" i="2"/>
  <c r="A264" i="2"/>
  <c r="D99" i="6" l="1"/>
  <c r="I98" i="6"/>
  <c r="I92" i="4"/>
  <c r="D93" i="4"/>
  <c r="G98" i="2"/>
  <c r="H98" i="2" s="1"/>
  <c r="D99" i="2" s="1"/>
  <c r="A265" i="2"/>
  <c r="E99" i="6" l="1"/>
  <c r="G99" i="6" s="1"/>
  <c r="H99" i="6" s="1"/>
  <c r="F99" i="6"/>
  <c r="F93" i="4"/>
  <c r="E93" i="4"/>
  <c r="G93" i="4" s="1"/>
  <c r="H93" i="4" s="1"/>
  <c r="I98" i="2"/>
  <c r="E99" i="2"/>
  <c r="F99" i="2"/>
  <c r="A266" i="2"/>
  <c r="I99" i="6" l="1"/>
  <c r="D100" i="6"/>
  <c r="I93" i="4"/>
  <c r="D94" i="4"/>
  <c r="G99" i="2"/>
  <c r="H99" i="2" s="1"/>
  <c r="A267" i="2"/>
  <c r="F100" i="6" l="1"/>
  <c r="E100" i="6"/>
  <c r="G100" i="6" s="1"/>
  <c r="H100" i="6" s="1"/>
  <c r="F94" i="4"/>
  <c r="E94" i="4"/>
  <c r="G94" i="4" s="1"/>
  <c r="H94" i="4" s="1"/>
  <c r="I99" i="2"/>
  <c r="D100" i="2"/>
  <c r="A268" i="2"/>
  <c r="I100" i="6" l="1"/>
  <c r="D101" i="6"/>
  <c r="I94" i="4"/>
  <c r="D95" i="4"/>
  <c r="E100" i="2"/>
  <c r="F100" i="2"/>
  <c r="A269" i="2"/>
  <c r="E101" i="6" l="1"/>
  <c r="G101" i="6" s="1"/>
  <c r="H101" i="6" s="1"/>
  <c r="F101" i="6"/>
  <c r="E95" i="4"/>
  <c r="G95" i="4" s="1"/>
  <c r="H95" i="4" s="1"/>
  <c r="F95" i="4"/>
  <c r="G100" i="2"/>
  <c r="H100" i="2" s="1"/>
  <c r="A270" i="2"/>
  <c r="I101" i="6" l="1"/>
  <c r="D102" i="6"/>
  <c r="D96" i="4"/>
  <c r="I95" i="4"/>
  <c r="D101" i="2"/>
  <c r="I100" i="2"/>
  <c r="A271" i="2"/>
  <c r="E102" i="6" l="1"/>
  <c r="G102" i="6" s="1"/>
  <c r="H102" i="6" s="1"/>
  <c r="F102" i="6"/>
  <c r="F96" i="4"/>
  <c r="E96" i="4"/>
  <c r="G96" i="4" s="1"/>
  <c r="H96" i="4" s="1"/>
  <c r="E101" i="2"/>
  <c r="F101" i="2"/>
  <c r="A272" i="2"/>
  <c r="D103" i="6" l="1"/>
  <c r="I102" i="6"/>
  <c r="D97" i="4"/>
  <c r="I96" i="4"/>
  <c r="G101" i="2"/>
  <c r="H101" i="2" s="1"/>
  <c r="D102" i="2" s="1"/>
  <c r="A273" i="2"/>
  <c r="E103" i="6" l="1"/>
  <c r="G103" i="6" s="1"/>
  <c r="H103" i="6" s="1"/>
  <c r="F103" i="6"/>
  <c r="E97" i="4"/>
  <c r="G97" i="4" s="1"/>
  <c r="H97" i="4" s="1"/>
  <c r="F97" i="4"/>
  <c r="I101" i="2"/>
  <c r="E102" i="2"/>
  <c r="F102" i="2"/>
  <c r="A274" i="2"/>
  <c r="I103" i="6" l="1"/>
  <c r="D104" i="6"/>
  <c r="D98" i="4"/>
  <c r="I97" i="4"/>
  <c r="G102" i="2"/>
  <c r="H102" i="2" s="1"/>
  <c r="A275" i="2"/>
  <c r="E104" i="6" l="1"/>
  <c r="G104" i="6" s="1"/>
  <c r="H104" i="6" s="1"/>
  <c r="F104" i="6"/>
  <c r="E98" i="4"/>
  <c r="G98" i="4" s="1"/>
  <c r="H98" i="4" s="1"/>
  <c r="F98" i="4"/>
  <c r="D103" i="2"/>
  <c r="I102" i="2"/>
  <c r="A276" i="2"/>
  <c r="I104" i="6" l="1"/>
  <c r="D105" i="6"/>
  <c r="D99" i="4"/>
  <c r="I98" i="4"/>
  <c r="E103" i="2"/>
  <c r="G103" i="2" s="1"/>
  <c r="H103" i="2" s="1"/>
  <c r="F103" i="2"/>
  <c r="A277" i="2"/>
  <c r="E105" i="6" l="1"/>
  <c r="G105" i="6" s="1"/>
  <c r="H105" i="6" s="1"/>
  <c r="F105" i="6"/>
  <c r="E99" i="4"/>
  <c r="G99" i="4" s="1"/>
  <c r="H99" i="4" s="1"/>
  <c r="F99" i="4"/>
  <c r="I103" i="2"/>
  <c r="D104" i="2"/>
  <c r="A278" i="2"/>
  <c r="D106" i="6" l="1"/>
  <c r="I105" i="6"/>
  <c r="I99" i="4"/>
  <c r="D100" i="4"/>
  <c r="E104" i="2"/>
  <c r="F104" i="2"/>
  <c r="A279" i="2"/>
  <c r="F106" i="6" l="1"/>
  <c r="E106" i="6"/>
  <c r="G106" i="6" s="1"/>
  <c r="H106" i="6" s="1"/>
  <c r="E100" i="4"/>
  <c r="G100" i="4" s="1"/>
  <c r="H100" i="4" s="1"/>
  <c r="F100" i="4"/>
  <c r="G104" i="2"/>
  <c r="H104" i="2" s="1"/>
  <c r="A280" i="2"/>
  <c r="D107" i="6" l="1"/>
  <c r="I106" i="6"/>
  <c r="D101" i="4"/>
  <c r="I100" i="4"/>
  <c r="I104" i="2"/>
  <c r="D105" i="2"/>
  <c r="A281" i="2"/>
  <c r="F107" i="6" l="1"/>
  <c r="E107" i="6"/>
  <c r="G107" i="6" s="1"/>
  <c r="H107" i="6" s="1"/>
  <c r="F101" i="4"/>
  <c r="E101" i="4"/>
  <c r="G101" i="4" s="1"/>
  <c r="H101" i="4" s="1"/>
  <c r="E105" i="2"/>
  <c r="F105" i="2"/>
  <c r="A282" i="2"/>
  <c r="I107" i="6" l="1"/>
  <c r="D108" i="6"/>
  <c r="D102" i="4"/>
  <c r="I101" i="4"/>
  <c r="G105" i="2"/>
  <c r="H105" i="2" s="1"/>
  <c r="D106" i="2" s="1"/>
  <c r="A283" i="2"/>
  <c r="E108" i="6" l="1"/>
  <c r="G108" i="6" s="1"/>
  <c r="H108" i="6" s="1"/>
  <c r="F108" i="6"/>
  <c r="E102" i="4"/>
  <c r="G102" i="4" s="1"/>
  <c r="H102" i="4" s="1"/>
  <c r="F102" i="4"/>
  <c r="I105" i="2"/>
  <c r="E106" i="2"/>
  <c r="F106" i="2"/>
  <c r="A284" i="2"/>
  <c r="D109" i="6" l="1"/>
  <c r="I108" i="6"/>
  <c r="D103" i="4"/>
  <c r="I102" i="4"/>
  <c r="G106" i="2"/>
  <c r="H106" i="2" s="1"/>
  <c r="I106" i="2" s="1"/>
  <c r="A285" i="2"/>
  <c r="F109" i="6" l="1"/>
  <c r="E109" i="6"/>
  <c r="G109" i="6" s="1"/>
  <c r="H109" i="6" s="1"/>
  <c r="F103" i="4"/>
  <c r="E103" i="4"/>
  <c r="G103" i="4" s="1"/>
  <c r="H103" i="4" s="1"/>
  <c r="D107" i="2"/>
  <c r="F107" i="2" s="1"/>
  <c r="A286" i="2"/>
  <c r="D110" i="6" l="1"/>
  <c r="I109" i="6"/>
  <c r="I103" i="4"/>
  <c r="D104" i="4"/>
  <c r="E107" i="2"/>
  <c r="G107" i="2" s="1"/>
  <c r="H107" i="2" s="1"/>
  <c r="A287" i="2"/>
  <c r="E110" i="6" l="1"/>
  <c r="G110" i="6" s="1"/>
  <c r="H110" i="6" s="1"/>
  <c r="F110" i="6"/>
  <c r="F104" i="4"/>
  <c r="E104" i="4"/>
  <c r="G104" i="4" s="1"/>
  <c r="H104" i="4" s="1"/>
  <c r="I107" i="2"/>
  <c r="D108" i="2"/>
  <c r="A288" i="2"/>
  <c r="D111" i="6" l="1"/>
  <c r="I110" i="6"/>
  <c r="I104" i="4"/>
  <c r="D105" i="4"/>
  <c r="E108" i="2"/>
  <c r="F108" i="2"/>
  <c r="A289" i="2"/>
  <c r="E111" i="6" l="1"/>
  <c r="G111" i="6" s="1"/>
  <c r="H111" i="6" s="1"/>
  <c r="F111" i="6"/>
  <c r="E105" i="4"/>
  <c r="F105" i="4"/>
  <c r="G108" i="2"/>
  <c r="H108" i="2" s="1"/>
  <c r="D109" i="2" s="1"/>
  <c r="A290" i="2"/>
  <c r="I111" i="6" l="1"/>
  <c r="D112" i="6"/>
  <c r="G105" i="4"/>
  <c r="H105" i="4" s="1"/>
  <c r="I105" i="4" s="1"/>
  <c r="I108" i="2"/>
  <c r="E109" i="2"/>
  <c r="F109" i="2"/>
  <c r="A291" i="2"/>
  <c r="F112" i="6" l="1"/>
  <c r="E112" i="6"/>
  <c r="G112" i="6" s="1"/>
  <c r="H112" i="6" s="1"/>
  <c r="D106" i="4"/>
  <c r="F106" i="4"/>
  <c r="E106" i="4"/>
  <c r="G106" i="4" s="1"/>
  <c r="H106" i="4" s="1"/>
  <c r="G109" i="2"/>
  <c r="H109" i="2" s="1"/>
  <c r="A292" i="2"/>
  <c r="D113" i="6" l="1"/>
  <c r="I112" i="6"/>
  <c r="I106" i="4"/>
  <c r="D107" i="4"/>
  <c r="D110" i="2"/>
  <c r="I109" i="2"/>
  <c r="A293" i="2"/>
  <c r="F113" i="6" l="1"/>
  <c r="E113" i="6"/>
  <c r="G113" i="6" s="1"/>
  <c r="H113" i="6" s="1"/>
  <c r="E107" i="4"/>
  <c r="G107" i="4" s="1"/>
  <c r="H107" i="4" s="1"/>
  <c r="F107" i="4"/>
  <c r="E110" i="2"/>
  <c r="F110" i="2"/>
  <c r="A294" i="2"/>
  <c r="I113" i="6" l="1"/>
  <c r="D114" i="6"/>
  <c r="D108" i="4"/>
  <c r="I107" i="4"/>
  <c r="G110" i="2"/>
  <c r="H110" i="2" s="1"/>
  <c r="I110" i="2" s="1"/>
  <c r="A295" i="2"/>
  <c r="F114" i="6" l="1"/>
  <c r="E114" i="6"/>
  <c r="G114" i="6" s="1"/>
  <c r="H114" i="6" s="1"/>
  <c r="E108" i="4"/>
  <c r="F108" i="4"/>
  <c r="D111" i="2"/>
  <c r="F111" i="2" s="1"/>
  <c r="A296" i="2"/>
  <c r="I114" i="6" l="1"/>
  <c r="D115" i="6"/>
  <c r="G108" i="4"/>
  <c r="H108" i="4" s="1"/>
  <c r="D109" i="4" s="1"/>
  <c r="E111" i="2"/>
  <c r="G111" i="2" s="1"/>
  <c r="H111" i="2" s="1"/>
  <c r="I111" i="2" s="1"/>
  <c r="A297" i="2"/>
  <c r="E115" i="6" l="1"/>
  <c r="G115" i="6" s="1"/>
  <c r="H115" i="6" s="1"/>
  <c r="F115" i="6"/>
  <c r="I108" i="4"/>
  <c r="E109" i="4"/>
  <c r="G109" i="4" s="1"/>
  <c r="H109" i="4" s="1"/>
  <c r="F109" i="4"/>
  <c r="D112" i="2"/>
  <c r="E112" i="2" s="1"/>
  <c r="A298" i="2"/>
  <c r="I115" i="6" l="1"/>
  <c r="D116" i="6"/>
  <c r="D110" i="4"/>
  <c r="I109" i="4"/>
  <c r="F112" i="2"/>
  <c r="G112" i="2"/>
  <c r="H112" i="2" s="1"/>
  <c r="A299" i="2"/>
  <c r="E116" i="6" l="1"/>
  <c r="G116" i="6" s="1"/>
  <c r="H116" i="6" s="1"/>
  <c r="F116" i="6"/>
  <c r="E110" i="4"/>
  <c r="F110" i="4"/>
  <c r="D113" i="2"/>
  <c r="I112" i="2"/>
  <c r="A300" i="2"/>
  <c r="I116" i="6" l="1"/>
  <c r="D117" i="6"/>
  <c r="G110" i="4"/>
  <c r="H110" i="4" s="1"/>
  <c r="I110" i="4" s="1"/>
  <c r="E113" i="2"/>
  <c r="F113" i="2"/>
  <c r="A301" i="2"/>
  <c r="F117" i="6" l="1"/>
  <c r="E117" i="6"/>
  <c r="G117" i="6" s="1"/>
  <c r="H117" i="6" s="1"/>
  <c r="D111" i="4"/>
  <c r="E111" i="4"/>
  <c r="F111" i="4"/>
  <c r="G113" i="2"/>
  <c r="H113" i="2" s="1"/>
  <c r="A302" i="2"/>
  <c r="I117" i="6" l="1"/>
  <c r="D118" i="6"/>
  <c r="G111" i="4"/>
  <c r="H111" i="4" s="1"/>
  <c r="I111" i="4" s="1"/>
  <c r="I113" i="2"/>
  <c r="D114" i="2"/>
  <c r="A303" i="2"/>
  <c r="E118" i="6" l="1"/>
  <c r="G118" i="6" s="1"/>
  <c r="H118" i="6" s="1"/>
  <c r="F118" i="6"/>
  <c r="D112" i="4"/>
  <c r="E112" i="4"/>
  <c r="F112" i="4"/>
  <c r="E114" i="2"/>
  <c r="F114" i="2"/>
  <c r="A304" i="2"/>
  <c r="D119" i="6" l="1"/>
  <c r="I118" i="6"/>
  <c r="G112" i="4"/>
  <c r="H112" i="4" s="1"/>
  <c r="I112" i="4" s="1"/>
  <c r="G114" i="2"/>
  <c r="H114" i="2" s="1"/>
  <c r="A305" i="2"/>
  <c r="E119" i="6" l="1"/>
  <c r="G119" i="6" s="1"/>
  <c r="H119" i="6" s="1"/>
  <c r="F119" i="6"/>
  <c r="D113" i="4"/>
  <c r="E113" i="4"/>
  <c r="G113" i="4" s="1"/>
  <c r="H113" i="4" s="1"/>
  <c r="F113" i="4"/>
  <c r="I114" i="2"/>
  <c r="D115" i="2"/>
  <c r="A306" i="2"/>
  <c r="D120" i="6" l="1"/>
  <c r="I119" i="6"/>
  <c r="I113" i="4"/>
  <c r="D114" i="4"/>
  <c r="E115" i="2"/>
  <c r="F115" i="2"/>
  <c r="A307" i="2"/>
  <c r="F120" i="6" l="1"/>
  <c r="E120" i="6"/>
  <c r="G120" i="6" s="1"/>
  <c r="H120" i="6" s="1"/>
  <c r="F114" i="4"/>
  <c r="E114" i="4"/>
  <c r="G114" i="4" s="1"/>
  <c r="H114" i="4" s="1"/>
  <c r="G115" i="2"/>
  <c r="H115" i="2" s="1"/>
  <c r="A308" i="2"/>
  <c r="D121" i="6" l="1"/>
  <c r="I120" i="6"/>
  <c r="D115" i="4"/>
  <c r="I114" i="4"/>
  <c r="D116" i="2"/>
  <c r="I115" i="2"/>
  <c r="A309" i="2"/>
  <c r="E121" i="6" l="1"/>
  <c r="G121" i="6" s="1"/>
  <c r="H121" i="6" s="1"/>
  <c r="F121" i="6"/>
  <c r="E115" i="4"/>
  <c r="G115" i="4" s="1"/>
  <c r="H115" i="4" s="1"/>
  <c r="F115" i="4"/>
  <c r="E116" i="2"/>
  <c r="F116" i="2"/>
  <c r="A310" i="2"/>
  <c r="I121" i="6" l="1"/>
  <c r="D122" i="6"/>
  <c r="D116" i="4"/>
  <c r="I115" i="4"/>
  <c r="G116" i="2"/>
  <c r="H116" i="2" s="1"/>
  <c r="A311" i="2"/>
  <c r="F122" i="6" l="1"/>
  <c r="E122" i="6"/>
  <c r="G122" i="6" s="1"/>
  <c r="H122" i="6" s="1"/>
  <c r="F116" i="4"/>
  <c r="E116" i="4"/>
  <c r="G116" i="4" s="1"/>
  <c r="H116" i="4" s="1"/>
  <c r="D117" i="2"/>
  <c r="I116" i="2"/>
  <c r="A312" i="2"/>
  <c r="I122" i="6" l="1"/>
  <c r="D123" i="6"/>
  <c r="I116" i="4"/>
  <c r="D117" i="4"/>
  <c r="E117" i="2"/>
  <c r="F117" i="2"/>
  <c r="A313" i="2"/>
  <c r="E123" i="6" l="1"/>
  <c r="G123" i="6" s="1"/>
  <c r="H123" i="6" s="1"/>
  <c r="F123" i="6"/>
  <c r="F117" i="4"/>
  <c r="E117" i="4"/>
  <c r="G117" i="4" s="1"/>
  <c r="H117" i="4" s="1"/>
  <c r="G117" i="2"/>
  <c r="H117" i="2" s="1"/>
  <c r="A314" i="2"/>
  <c r="I123" i="6" l="1"/>
  <c r="D124" i="6"/>
  <c r="I117" i="4"/>
  <c r="D118" i="4"/>
  <c r="D118" i="2"/>
  <c r="I117" i="2"/>
  <c r="A315" i="2"/>
  <c r="E124" i="6" l="1"/>
  <c r="G124" i="6" s="1"/>
  <c r="H124" i="6" s="1"/>
  <c r="F124" i="6"/>
  <c r="F118" i="4"/>
  <c r="E118" i="4"/>
  <c r="G118" i="4" s="1"/>
  <c r="H118" i="4" s="1"/>
  <c r="E118" i="2"/>
  <c r="F118" i="2"/>
  <c r="A316" i="2"/>
  <c r="D125" i="6" l="1"/>
  <c r="I124" i="6"/>
  <c r="I118" i="4"/>
  <c r="D119" i="4"/>
  <c r="G118" i="2"/>
  <c r="H118" i="2" s="1"/>
  <c r="A317" i="2"/>
  <c r="F125" i="6" l="1"/>
  <c r="E125" i="6"/>
  <c r="G125" i="6" s="1"/>
  <c r="H125" i="6" s="1"/>
  <c r="F119" i="4"/>
  <c r="E119" i="4"/>
  <c r="G119" i="4" s="1"/>
  <c r="H119" i="4" s="1"/>
  <c r="D119" i="2"/>
  <c r="I118" i="2"/>
  <c r="A318" i="2"/>
  <c r="I125" i="6" l="1"/>
  <c r="D126" i="6"/>
  <c r="I119" i="4"/>
  <c r="D120" i="4"/>
  <c r="E119" i="2"/>
  <c r="F119" i="2"/>
  <c r="A319" i="2"/>
  <c r="F126" i="6" l="1"/>
  <c r="E126" i="6"/>
  <c r="F120" i="4"/>
  <c r="E120" i="4"/>
  <c r="G120" i="4" s="1"/>
  <c r="H120" i="4" s="1"/>
  <c r="G119" i="2"/>
  <c r="H119" i="2" s="1"/>
  <c r="A320" i="2"/>
  <c r="G126" i="6" l="1"/>
  <c r="D121" i="4"/>
  <c r="I120" i="4"/>
  <c r="D120" i="2"/>
  <c r="I119" i="2"/>
  <c r="A321" i="2"/>
  <c r="H126" i="6" l="1"/>
  <c r="E121" i="4"/>
  <c r="G121" i="4" s="1"/>
  <c r="H121" i="4" s="1"/>
  <c r="F121" i="4"/>
  <c r="E120" i="2"/>
  <c r="F120" i="2"/>
  <c r="A322" i="2"/>
  <c r="D127" i="6" l="1"/>
  <c r="I126" i="6"/>
  <c r="D122" i="4"/>
  <c r="I121" i="4"/>
  <c r="G120" i="2"/>
  <c r="H120" i="2" s="1"/>
  <c r="A323" i="2"/>
  <c r="E127" i="6" l="1"/>
  <c r="F127" i="6"/>
  <c r="E122" i="4"/>
  <c r="G122" i="4" s="1"/>
  <c r="H122" i="4" s="1"/>
  <c r="F122" i="4"/>
  <c r="I120" i="2"/>
  <c r="D121" i="2"/>
  <c r="A324" i="2"/>
  <c r="G127" i="6" l="1"/>
  <c r="I122" i="4"/>
  <c r="D123" i="4"/>
  <c r="E121" i="2"/>
  <c r="F121" i="2"/>
  <c r="A325" i="2"/>
  <c r="H127" i="6" l="1"/>
  <c r="F123" i="4"/>
  <c r="E123" i="4"/>
  <c r="G123" i="4" s="1"/>
  <c r="H123" i="4" s="1"/>
  <c r="G121" i="2"/>
  <c r="H121" i="2" s="1"/>
  <c r="I121" i="2" s="1"/>
  <c r="A326" i="2"/>
  <c r="D128" i="6" l="1"/>
  <c r="I127" i="6"/>
  <c r="I123" i="4"/>
  <c r="D124" i="4"/>
  <c r="D122" i="2"/>
  <c r="E122" i="2" s="1"/>
  <c r="F122" i="2"/>
  <c r="A327" i="2"/>
  <c r="E128" i="6" l="1"/>
  <c r="F128" i="6"/>
  <c r="E124" i="4"/>
  <c r="G124" i="4" s="1"/>
  <c r="H124" i="4" s="1"/>
  <c r="F124" i="4"/>
  <c r="G122" i="2"/>
  <c r="H122" i="2" s="1"/>
  <c r="D123" i="2" s="1"/>
  <c r="A328" i="2"/>
  <c r="G128" i="6" l="1"/>
  <c r="D125" i="4"/>
  <c r="I124" i="4"/>
  <c r="I122" i="2"/>
  <c r="E123" i="2"/>
  <c r="F123" i="2"/>
  <c r="A329" i="2"/>
  <c r="H128" i="6" l="1"/>
  <c r="E125" i="4"/>
  <c r="G125" i="4" s="1"/>
  <c r="H125" i="4" s="1"/>
  <c r="F125" i="4"/>
  <c r="G123" i="2"/>
  <c r="H123" i="2" s="1"/>
  <c r="A330" i="2"/>
  <c r="I128" i="6" l="1"/>
  <c r="D129" i="6"/>
  <c r="D126" i="4"/>
  <c r="I125" i="4"/>
  <c r="I123" i="2"/>
  <c r="D124" i="2"/>
  <c r="A331" i="2"/>
  <c r="F129" i="6" l="1"/>
  <c r="E129" i="6"/>
  <c r="E126" i="4"/>
  <c r="G126" i="4" s="1"/>
  <c r="H126" i="4" s="1"/>
  <c r="F126" i="4"/>
  <c r="E124" i="2"/>
  <c r="F124" i="2"/>
  <c r="A332" i="2"/>
  <c r="G129" i="6" l="1"/>
  <c r="D127" i="4"/>
  <c r="I126" i="4"/>
  <c r="G124" i="2"/>
  <c r="H124" i="2" s="1"/>
  <c r="A333" i="2"/>
  <c r="H129" i="6" l="1"/>
  <c r="F127" i="4"/>
  <c r="E127" i="4"/>
  <c r="G127" i="4" s="1"/>
  <c r="H127" i="4" s="1"/>
  <c r="I124" i="2"/>
  <c r="D125" i="2"/>
  <c r="A334" i="2"/>
  <c r="I129" i="6" l="1"/>
  <c r="D130" i="6"/>
  <c r="D128" i="4"/>
  <c r="I127" i="4"/>
  <c r="E125" i="2"/>
  <c r="F125" i="2"/>
  <c r="A335" i="2"/>
  <c r="F130" i="6" l="1"/>
  <c r="E130" i="6"/>
  <c r="E128" i="4"/>
  <c r="G128" i="4" s="1"/>
  <c r="H128" i="4" s="1"/>
  <c r="F128" i="4"/>
  <c r="G125" i="2"/>
  <c r="H125" i="2" s="1"/>
  <c r="A336" i="2"/>
  <c r="G130" i="6" l="1"/>
  <c r="D129" i="4"/>
  <c r="I128" i="4"/>
  <c r="D126" i="2"/>
  <c r="I125" i="2"/>
  <c r="A337" i="2"/>
  <c r="H130" i="6" l="1"/>
  <c r="F129" i="4"/>
  <c r="E129" i="4"/>
  <c r="G129" i="4" s="1"/>
  <c r="H129" i="4" s="1"/>
  <c r="E126" i="2"/>
  <c r="F126" i="2"/>
  <c r="A338" i="2"/>
  <c r="D131" i="6" l="1"/>
  <c r="I130" i="6"/>
  <c r="I129" i="4"/>
  <c r="D130" i="4"/>
  <c r="G126" i="2"/>
  <c r="H126" i="2" s="1"/>
  <c r="A339" i="2"/>
  <c r="E131" i="6" l="1"/>
  <c r="G131" i="6" s="1"/>
  <c r="H131" i="6" s="1"/>
  <c r="F131" i="6"/>
  <c r="E130" i="4"/>
  <c r="G130" i="4" s="1"/>
  <c r="H130" i="4" s="1"/>
  <c r="F130" i="4"/>
  <c r="D127" i="2"/>
  <c r="I126" i="2"/>
  <c r="A340" i="2"/>
  <c r="I131" i="6" l="1"/>
  <c r="D132" i="6"/>
  <c r="D131" i="4"/>
  <c r="I130" i="4"/>
  <c r="E127" i="2"/>
  <c r="F127" i="2"/>
  <c r="A341" i="2"/>
  <c r="E132" i="6" l="1"/>
  <c r="F132" i="6"/>
  <c r="F373" i="6" s="1"/>
  <c r="F131" i="4"/>
  <c r="E131" i="4"/>
  <c r="G131" i="4" s="1"/>
  <c r="H131" i="4" s="1"/>
  <c r="G127" i="2"/>
  <c r="H127" i="2" s="1"/>
  <c r="A342" i="2"/>
  <c r="D29" i="1" a="1"/>
  <c r="D29" i="1" l="1"/>
  <c r="G132" i="6"/>
  <c r="E373" i="6"/>
  <c r="D132" i="4"/>
  <c r="I131" i="4"/>
  <c r="D128" i="2"/>
  <c r="I127" i="2"/>
  <c r="A343" i="2"/>
  <c r="D28" i="1" a="1"/>
  <c r="D28" i="1" l="1"/>
  <c r="G373" i="6"/>
  <c r="H132" i="6"/>
  <c r="F132" i="4"/>
  <c r="E132" i="4"/>
  <c r="G132" i="4" s="1"/>
  <c r="H132" i="4" s="1"/>
  <c r="E128" i="2"/>
  <c r="F128" i="2"/>
  <c r="A344" i="2"/>
  <c r="D30" i="1" a="1"/>
  <c r="D30" i="1" l="1"/>
  <c r="D133" i="6"/>
  <c r="H133" i="6" s="1"/>
  <c r="I132" i="6"/>
  <c r="D133" i="4"/>
  <c r="H133" i="4" s="1"/>
  <c r="I132" i="4"/>
  <c r="G128" i="2"/>
  <c r="H128" i="2" s="1"/>
  <c r="I128" i="2" s="1"/>
  <c r="A345" i="2"/>
  <c r="I133" i="6" l="1"/>
  <c r="D134" i="6"/>
  <c r="H134" i="6" s="1"/>
  <c r="D134" i="4"/>
  <c r="H134" i="4" s="1"/>
  <c r="I133" i="4"/>
  <c r="D129" i="2"/>
  <c r="E129" i="2" s="1"/>
  <c r="A346" i="2"/>
  <c r="D135" i="6" l="1"/>
  <c r="H135" i="6" s="1"/>
  <c r="I134" i="6"/>
  <c r="I134" i="4"/>
  <c r="D135" i="4"/>
  <c r="H135" i="4" s="1"/>
  <c r="F129" i="2"/>
  <c r="G129" i="2"/>
  <c r="H129" i="2" s="1"/>
  <c r="I129" i="2" s="1"/>
  <c r="A347" i="2"/>
  <c r="I135" i="6" l="1"/>
  <c r="D136" i="6"/>
  <c r="H136" i="6" s="1"/>
  <c r="D136" i="4"/>
  <c r="H136" i="4" s="1"/>
  <c r="I135" i="4"/>
  <c r="D130" i="2"/>
  <c r="E130" i="2"/>
  <c r="F130" i="2"/>
  <c r="A348" i="2"/>
  <c r="D137" i="6" l="1"/>
  <c r="H137" i="6" s="1"/>
  <c r="I136" i="6"/>
  <c r="D137" i="4"/>
  <c r="H137" i="4" s="1"/>
  <c r="I136" i="4"/>
  <c r="G130" i="2"/>
  <c r="H130" i="2" s="1"/>
  <c r="A349" i="2"/>
  <c r="I137" i="6" l="1"/>
  <c r="D138" i="6"/>
  <c r="H138" i="6" s="1"/>
  <c r="I137" i="4"/>
  <c r="D138" i="4"/>
  <c r="H138" i="4" s="1"/>
  <c r="I130" i="2"/>
  <c r="D131" i="2"/>
  <c r="A350" i="2"/>
  <c r="D139" i="6" l="1"/>
  <c r="H139" i="6" s="1"/>
  <c r="I138" i="6"/>
  <c r="D139" i="4"/>
  <c r="H139" i="4" s="1"/>
  <c r="I138" i="4"/>
  <c r="E131" i="2"/>
  <c r="F131" i="2"/>
  <c r="A351" i="2"/>
  <c r="D140" i="6" l="1"/>
  <c r="H140" i="6" s="1"/>
  <c r="I139" i="6"/>
  <c r="D140" i="4"/>
  <c r="H140" i="4" s="1"/>
  <c r="I139" i="4"/>
  <c r="G131" i="2"/>
  <c r="H131" i="2" s="1"/>
  <c r="D132" i="2" s="1"/>
  <c r="A352" i="2"/>
  <c r="I140" i="6" l="1"/>
  <c r="D141" i="6"/>
  <c r="H141" i="6" s="1"/>
  <c r="D141" i="4"/>
  <c r="H141" i="4" s="1"/>
  <c r="I140" i="4"/>
  <c r="I131" i="2"/>
  <c r="E132" i="2"/>
  <c r="F132" i="2"/>
  <c r="A353" i="2"/>
  <c r="I141" i="6" l="1"/>
  <c r="D142" i="6"/>
  <c r="H142" i="6" s="1"/>
  <c r="I141" i="4"/>
  <c r="D142" i="4"/>
  <c r="H142" i="4" s="1"/>
  <c r="G132" i="2"/>
  <c r="H132" i="2" s="1"/>
  <c r="I132" i="2" s="1"/>
  <c r="A354" i="2"/>
  <c r="D143" i="6" l="1"/>
  <c r="H143" i="6" s="1"/>
  <c r="I142" i="6"/>
  <c r="D143" i="4"/>
  <c r="H143" i="4" s="1"/>
  <c r="I142" i="4"/>
  <c r="D133" i="2"/>
  <c r="E133" i="2" s="1"/>
  <c r="A355" i="2"/>
  <c r="D144" i="6" l="1"/>
  <c r="H144" i="6" s="1"/>
  <c r="I143" i="6"/>
  <c r="I143" i="4"/>
  <c r="D144" i="4"/>
  <c r="H144" i="4" s="1"/>
  <c r="F133" i="2"/>
  <c r="G133" i="2" s="1"/>
  <c r="H133" i="2" s="1"/>
  <c r="A356" i="2"/>
  <c r="I144" i="6" l="1"/>
  <c r="D145" i="6"/>
  <c r="H145" i="6" s="1"/>
  <c r="I144" i="4"/>
  <c r="D145" i="4"/>
  <c r="H145" i="4" s="1"/>
  <c r="I133" i="2"/>
  <c r="D134" i="2"/>
  <c r="E134" i="2" s="1"/>
  <c r="A357" i="2"/>
  <c r="D146" i="6" l="1"/>
  <c r="H146" i="6" s="1"/>
  <c r="I145" i="6"/>
  <c r="I145" i="4"/>
  <c r="D146" i="4"/>
  <c r="H146" i="4" s="1"/>
  <c r="F134" i="2"/>
  <c r="G134" i="2"/>
  <c r="H134" i="2" s="1"/>
  <c r="A358" i="2"/>
  <c r="D147" i="6" l="1"/>
  <c r="H147" i="6" s="1"/>
  <c r="I146" i="6"/>
  <c r="I146" i="4"/>
  <c r="D147" i="4"/>
  <c r="H147" i="4" s="1"/>
  <c r="I134" i="2"/>
  <c r="D135" i="2"/>
  <c r="A359" i="2"/>
  <c r="I147" i="6" l="1"/>
  <c r="D148" i="6"/>
  <c r="H148" i="6" s="1"/>
  <c r="I147" i="4"/>
  <c r="D148" i="4"/>
  <c r="H148" i="4" s="1"/>
  <c r="E135" i="2"/>
  <c r="G135" i="2" s="1"/>
  <c r="H135" i="2" s="1"/>
  <c r="F135" i="2"/>
  <c r="A360" i="2"/>
  <c r="D149" i="6" l="1"/>
  <c r="H149" i="6" s="1"/>
  <c r="I148" i="6"/>
  <c r="I148" i="4"/>
  <c r="D149" i="4"/>
  <c r="H149" i="4" s="1"/>
  <c r="I135" i="2"/>
  <c r="D136" i="2"/>
  <c r="A361" i="2"/>
  <c r="D150" i="6" l="1"/>
  <c r="H150" i="6" s="1"/>
  <c r="I149" i="6"/>
  <c r="D150" i="4"/>
  <c r="H150" i="4" s="1"/>
  <c r="I149" i="4"/>
  <c r="E136" i="2"/>
  <c r="G136" i="2" s="1"/>
  <c r="H136" i="2" s="1"/>
  <c r="F136" i="2"/>
  <c r="A362" i="2"/>
  <c r="D151" i="6" l="1"/>
  <c r="H151" i="6" s="1"/>
  <c r="I150" i="6"/>
  <c r="D151" i="4"/>
  <c r="H151" i="4" s="1"/>
  <c r="I150" i="4"/>
  <c r="D137" i="2"/>
  <c r="I136" i="2"/>
  <c r="A363" i="2"/>
  <c r="D152" i="6" l="1"/>
  <c r="H152" i="6" s="1"/>
  <c r="I151" i="6"/>
  <c r="I151" i="4"/>
  <c r="D152" i="4"/>
  <c r="H152" i="4" s="1"/>
  <c r="E137" i="2"/>
  <c r="F137" i="2"/>
  <c r="A364" i="2"/>
  <c r="I152" i="6" l="1"/>
  <c r="D153" i="6"/>
  <c r="H153" i="6" s="1"/>
  <c r="I152" i="4"/>
  <c r="D153" i="4"/>
  <c r="H153" i="4" s="1"/>
  <c r="G137" i="2"/>
  <c r="H137" i="2" s="1"/>
  <c r="A365" i="2"/>
  <c r="I153" i="6" l="1"/>
  <c r="D154" i="6"/>
  <c r="H154" i="6" s="1"/>
  <c r="D154" i="4"/>
  <c r="H154" i="4" s="1"/>
  <c r="I153" i="4"/>
  <c r="D138" i="2"/>
  <c r="I137" i="2"/>
  <c r="A366" i="2"/>
  <c r="D155" i="6" l="1"/>
  <c r="H155" i="6" s="1"/>
  <c r="I154" i="6"/>
  <c r="D155" i="4"/>
  <c r="H155" i="4" s="1"/>
  <c r="I154" i="4"/>
  <c r="E138" i="2"/>
  <c r="F138" i="2"/>
  <c r="A367" i="2"/>
  <c r="D156" i="6" l="1"/>
  <c r="H156" i="6" s="1"/>
  <c r="I155" i="6"/>
  <c r="D156" i="4"/>
  <c r="H156" i="4" s="1"/>
  <c r="I155" i="4"/>
  <c r="G138" i="2"/>
  <c r="H138" i="2" s="1"/>
  <c r="I138" i="2" s="1"/>
  <c r="A368" i="2"/>
  <c r="I156" i="6" l="1"/>
  <c r="D157" i="6"/>
  <c r="H157" i="6" s="1"/>
  <c r="D139" i="2"/>
  <c r="D157" i="4"/>
  <c r="H157" i="4" s="1"/>
  <c r="I156" i="4"/>
  <c r="E139" i="2"/>
  <c r="F139" i="2"/>
  <c r="A369" i="2"/>
  <c r="I157" i="6" l="1"/>
  <c r="D158" i="6"/>
  <c r="H158" i="6" s="1"/>
  <c r="D158" i="4"/>
  <c r="H158" i="4" s="1"/>
  <c r="I157" i="4"/>
  <c r="G139" i="2"/>
  <c r="H139" i="2" s="1"/>
  <c r="A370" i="2"/>
  <c r="D159" i="6" l="1"/>
  <c r="H159" i="6" s="1"/>
  <c r="I158" i="6"/>
  <c r="D159" i="4"/>
  <c r="H159" i="4" s="1"/>
  <c r="I158" i="4"/>
  <c r="D140" i="2"/>
  <c r="I139" i="2"/>
  <c r="A371" i="2"/>
  <c r="D160" i="6" l="1"/>
  <c r="H160" i="6" s="1"/>
  <c r="I159" i="6"/>
  <c r="I159" i="4"/>
  <c r="D160" i="4"/>
  <c r="H160" i="4" s="1"/>
  <c r="E140" i="2"/>
  <c r="G140" i="2" s="1"/>
  <c r="H140" i="2" s="1"/>
  <c r="F140" i="2"/>
  <c r="A372" i="2"/>
  <c r="B5" i="1"/>
  <c r="I160" i="6" l="1"/>
  <c r="D161" i="6"/>
  <c r="H161" i="6" s="1"/>
  <c r="I160" i="4"/>
  <c r="D161" i="4"/>
  <c r="H161" i="4" s="1"/>
  <c r="D141" i="2"/>
  <c r="I140" i="2"/>
  <c r="B13" i="1" a="1"/>
  <c r="B24" i="1" a="1"/>
  <c r="B14" i="1" a="1"/>
  <c r="B15" i="1" a="1"/>
  <c r="B19" i="1" a="1"/>
  <c r="B25" i="1" a="1"/>
  <c r="B12" i="1" a="1"/>
  <c r="B23" i="1" a="1"/>
  <c r="B20" i="1" a="1"/>
  <c r="B11" i="1" a="1"/>
  <c r="B18" i="1" a="1"/>
  <c r="I161" i="6" l="1"/>
  <c r="D162" i="6"/>
  <c r="H162" i="6" s="1"/>
  <c r="D162" i="4"/>
  <c r="H162" i="4" s="1"/>
  <c r="I161" i="4"/>
  <c r="B15" i="1"/>
  <c r="B25" i="1"/>
  <c r="B23" i="1"/>
  <c r="B19" i="1"/>
  <c r="B14" i="1"/>
  <c r="B12" i="1"/>
  <c r="B11" i="1"/>
  <c r="B18" i="1"/>
  <c r="B20" i="1"/>
  <c r="B13" i="1"/>
  <c r="B24" i="1"/>
  <c r="E141" i="2"/>
  <c r="F141" i="2"/>
  <c r="I162" i="6" l="1"/>
  <c r="D163" i="6"/>
  <c r="H163" i="6" s="1"/>
  <c r="D163" i="4"/>
  <c r="H163" i="4" s="1"/>
  <c r="I162" i="4"/>
  <c r="G141" i="2"/>
  <c r="H141" i="2" s="1"/>
  <c r="I141" i="2" s="1"/>
  <c r="I163" i="6" l="1"/>
  <c r="D164" i="6"/>
  <c r="H164" i="6" s="1"/>
  <c r="I163" i="4"/>
  <c r="D164" i="4"/>
  <c r="H164" i="4" s="1"/>
  <c r="I164" i="4" s="1"/>
  <c r="D142" i="2"/>
  <c r="E142" i="2"/>
  <c r="F142" i="2"/>
  <c r="I164" i="6" l="1"/>
  <c r="D165" i="6"/>
  <c r="H165" i="6" s="1"/>
  <c r="D165" i="4"/>
  <c r="H165" i="4" s="1"/>
  <c r="G142" i="2"/>
  <c r="H142" i="2" s="1"/>
  <c r="D166" i="6" l="1"/>
  <c r="H166" i="6" s="1"/>
  <c r="I165" i="6"/>
  <c r="I142" i="2"/>
  <c r="D143" i="2"/>
  <c r="D166" i="4"/>
  <c r="I165" i="4"/>
  <c r="D167" i="6" l="1"/>
  <c r="H167" i="6" s="1"/>
  <c r="I166" i="6"/>
  <c r="E143" i="2"/>
  <c r="F143" i="2"/>
  <c r="D168" i="6" l="1"/>
  <c r="H168" i="6" s="1"/>
  <c r="I167" i="6"/>
  <c r="G143" i="2"/>
  <c r="H143" i="2" s="1"/>
  <c r="D144" i="2" s="1"/>
  <c r="H166" i="4"/>
  <c r="I166" i="4" s="1"/>
  <c r="D169" i="6" l="1"/>
  <c r="H169" i="6" s="1"/>
  <c r="I168" i="6"/>
  <c r="I143" i="2"/>
  <c r="E144" i="2"/>
  <c r="G144" i="2" s="1"/>
  <c r="H144" i="2" s="1"/>
  <c r="F144" i="2"/>
  <c r="D167" i="4"/>
  <c r="H167" i="4" s="1"/>
  <c r="I169" i="6" l="1"/>
  <c r="D170" i="6"/>
  <c r="H170" i="6" s="1"/>
  <c r="I144" i="2"/>
  <c r="D145" i="2"/>
  <c r="I167" i="4"/>
  <c r="D168" i="4"/>
  <c r="I170" i="6" l="1"/>
  <c r="D171" i="6"/>
  <c r="H171" i="6" s="1"/>
  <c r="E145" i="2"/>
  <c r="F145" i="2"/>
  <c r="H168" i="4"/>
  <c r="D172" i="6" l="1"/>
  <c r="H172" i="6" s="1"/>
  <c r="I171" i="6"/>
  <c r="G145" i="2"/>
  <c r="H145" i="2" s="1"/>
  <c r="D146" i="2" s="1"/>
  <c r="D169" i="4"/>
  <c r="I168" i="4"/>
  <c r="D173" i="6" l="1"/>
  <c r="H173" i="6" s="1"/>
  <c r="I172" i="6"/>
  <c r="I145" i="2"/>
  <c r="E146" i="2"/>
  <c r="F146" i="2"/>
  <c r="H169" i="4"/>
  <c r="I173" i="6" l="1"/>
  <c r="D174" i="6"/>
  <c r="H174" i="6" s="1"/>
  <c r="G146" i="2"/>
  <c r="H146" i="2" s="1"/>
  <c r="I169" i="4"/>
  <c r="D170" i="4"/>
  <c r="D175" i="6" l="1"/>
  <c r="H175" i="6" s="1"/>
  <c r="I174" i="6"/>
  <c r="I146" i="2"/>
  <c r="D147" i="2"/>
  <c r="D176" i="6" l="1"/>
  <c r="H176" i="6" s="1"/>
  <c r="I175" i="6"/>
  <c r="E147" i="2"/>
  <c r="F147" i="2"/>
  <c r="H170" i="4"/>
  <c r="D177" i="6" l="1"/>
  <c r="H177" i="6" s="1"/>
  <c r="I176" i="6"/>
  <c r="G147" i="2"/>
  <c r="H147" i="2" s="1"/>
  <c r="D171" i="4"/>
  <c r="I170" i="4"/>
  <c r="D178" i="6" l="1"/>
  <c r="H178" i="6" s="1"/>
  <c r="I177" i="6"/>
  <c r="D148" i="2"/>
  <c r="I147" i="2"/>
  <c r="H171" i="4"/>
  <c r="I178" i="6" l="1"/>
  <c r="D179" i="6"/>
  <c r="H179" i="6" s="1"/>
  <c r="E148" i="2"/>
  <c r="F148" i="2"/>
  <c r="I171" i="4"/>
  <c r="D172" i="4"/>
  <c r="I179" i="6" l="1"/>
  <c r="D180" i="6"/>
  <c r="H180" i="6" s="1"/>
  <c r="G148" i="2"/>
  <c r="H148" i="2" s="1"/>
  <c r="H172" i="4"/>
  <c r="D181" i="6" l="1"/>
  <c r="H181" i="6" s="1"/>
  <c r="I180" i="6"/>
  <c r="I148" i="2"/>
  <c r="D149" i="2"/>
  <c r="D173" i="4"/>
  <c r="I172" i="4"/>
  <c r="I181" i="6" l="1"/>
  <c r="D182" i="6"/>
  <c r="H182" i="6" s="1"/>
  <c r="E149" i="2"/>
  <c r="F149" i="2"/>
  <c r="H173" i="4"/>
  <c r="I182" i="6" l="1"/>
  <c r="D183" i="6"/>
  <c r="H183" i="6" s="1"/>
  <c r="G149" i="2"/>
  <c r="H149" i="2" s="1"/>
  <c r="I149" i="2" s="1"/>
  <c r="D174" i="4"/>
  <c r="I173" i="4"/>
  <c r="I183" i="6" l="1"/>
  <c r="D184" i="6"/>
  <c r="H184" i="6" s="1"/>
  <c r="D150" i="2"/>
  <c r="E150" i="2"/>
  <c r="F150" i="2"/>
  <c r="H174" i="4"/>
  <c r="I184" i="6" l="1"/>
  <c r="D185" i="6"/>
  <c r="H185" i="6" s="1"/>
  <c r="G150" i="2"/>
  <c r="H150" i="2" s="1"/>
  <c r="D175" i="4"/>
  <c r="I174" i="4"/>
  <c r="I185" i="6" l="1"/>
  <c r="D186" i="6"/>
  <c r="H186" i="6" s="1"/>
  <c r="I150" i="2"/>
  <c r="D151" i="2"/>
  <c r="I186" i="6" l="1"/>
  <c r="D187" i="6"/>
  <c r="H187" i="6" s="1"/>
  <c r="E151" i="2"/>
  <c r="F151" i="2"/>
  <c r="H175" i="4"/>
  <c r="I187" i="6" l="1"/>
  <c r="D188" i="6"/>
  <c r="H188" i="6" s="1"/>
  <c r="G151" i="2"/>
  <c r="H151" i="2" s="1"/>
  <c r="D176" i="4"/>
  <c r="I175" i="4"/>
  <c r="I188" i="6" l="1"/>
  <c r="D189" i="6"/>
  <c r="H189" i="6" s="1"/>
  <c r="D152" i="2"/>
  <c r="I151" i="2"/>
  <c r="H176" i="4"/>
  <c r="I189" i="6" l="1"/>
  <c r="D190" i="6"/>
  <c r="H190" i="6" s="1"/>
  <c r="E152" i="2"/>
  <c r="F152" i="2"/>
  <c r="D177" i="4"/>
  <c r="I176" i="4"/>
  <c r="D191" i="6" l="1"/>
  <c r="H191" i="6" s="1"/>
  <c r="I190" i="6"/>
  <c r="G152" i="2"/>
  <c r="H152" i="2" s="1"/>
  <c r="I152" i="2" s="1"/>
  <c r="I191" i="6" l="1"/>
  <c r="D192" i="6"/>
  <c r="H192" i="6" s="1"/>
  <c r="D153" i="2"/>
  <c r="E153" i="2" s="1"/>
  <c r="H177" i="4"/>
  <c r="D193" i="6" l="1"/>
  <c r="H193" i="6" s="1"/>
  <c r="I192" i="6"/>
  <c r="F153" i="2"/>
  <c r="G153" i="2"/>
  <c r="H153" i="2" s="1"/>
  <c r="D178" i="4"/>
  <c r="I177" i="4"/>
  <c r="D194" i="6" l="1"/>
  <c r="H194" i="6" s="1"/>
  <c r="I193" i="6"/>
  <c r="I153" i="2"/>
  <c r="D154" i="2"/>
  <c r="H178" i="4"/>
  <c r="D195" i="6" l="1"/>
  <c r="H195" i="6" s="1"/>
  <c r="I194" i="6"/>
  <c r="E154" i="2"/>
  <c r="F154" i="2"/>
  <c r="D179" i="4"/>
  <c r="I178" i="4"/>
  <c r="I195" i="6" l="1"/>
  <c r="D196" i="6"/>
  <c r="H196" i="6" s="1"/>
  <c r="G154" i="2"/>
  <c r="H154" i="2" s="1"/>
  <c r="D197" i="6" l="1"/>
  <c r="H197" i="6" s="1"/>
  <c r="I196" i="6"/>
  <c r="D155" i="2"/>
  <c r="I154" i="2"/>
  <c r="H179" i="4"/>
  <c r="I197" i="6" l="1"/>
  <c r="D198" i="6"/>
  <c r="H198" i="6" s="1"/>
  <c r="E155" i="2"/>
  <c r="F155" i="2"/>
  <c r="D180" i="4"/>
  <c r="I179" i="4"/>
  <c r="I198" i="6" l="1"/>
  <c r="D199" i="6"/>
  <c r="H199" i="6" s="1"/>
  <c r="G155" i="2"/>
  <c r="H155" i="2" s="1"/>
  <c r="D200" i="6" l="1"/>
  <c r="H200" i="6" s="1"/>
  <c r="I199" i="6"/>
  <c r="D156" i="2"/>
  <c r="I155" i="2"/>
  <c r="H180" i="4"/>
  <c r="I200" i="6" l="1"/>
  <c r="D201" i="6"/>
  <c r="H201" i="6" s="1"/>
  <c r="E156" i="2"/>
  <c r="F156" i="2"/>
  <c r="D181" i="4"/>
  <c r="I180" i="4"/>
  <c r="I201" i="6" l="1"/>
  <c r="D202" i="6"/>
  <c r="H202" i="6" s="1"/>
  <c r="G156" i="2"/>
  <c r="H156" i="2" s="1"/>
  <c r="H181" i="4"/>
  <c r="D203" i="6" l="1"/>
  <c r="H203" i="6" s="1"/>
  <c r="I202" i="6"/>
  <c r="I156" i="2"/>
  <c r="D157" i="2"/>
  <c r="D182" i="4"/>
  <c r="I181" i="4"/>
  <c r="I203" i="6" l="1"/>
  <c r="D204" i="6"/>
  <c r="H204" i="6" s="1"/>
  <c r="E157" i="2"/>
  <c r="F157" i="2"/>
  <c r="H182" i="4"/>
  <c r="I204" i="6" l="1"/>
  <c r="D205" i="6"/>
  <c r="H205" i="6" s="1"/>
  <c r="G157" i="2"/>
  <c r="H157" i="2" s="1"/>
  <c r="D183" i="4"/>
  <c r="I182" i="4"/>
  <c r="I205" i="6" l="1"/>
  <c r="D206" i="6"/>
  <c r="H206" i="6" s="1"/>
  <c r="I157" i="2"/>
  <c r="D158" i="2"/>
  <c r="H183" i="4"/>
  <c r="I206" i="6" l="1"/>
  <c r="D207" i="6"/>
  <c r="H207" i="6" s="1"/>
  <c r="E158" i="2"/>
  <c r="F158" i="2"/>
  <c r="D184" i="4"/>
  <c r="I183" i="4"/>
  <c r="D208" i="6" l="1"/>
  <c r="H208" i="6" s="1"/>
  <c r="I207" i="6"/>
  <c r="G158" i="2"/>
  <c r="H158" i="2" s="1"/>
  <c r="H184" i="4"/>
  <c r="D185" i="4" s="1"/>
  <c r="I208" i="6" l="1"/>
  <c r="D209" i="6"/>
  <c r="H209" i="6" s="1"/>
  <c r="D159" i="2"/>
  <c r="I158" i="2"/>
  <c r="I184" i="4"/>
  <c r="H185" i="4"/>
  <c r="D210" i="6" l="1"/>
  <c r="H210" i="6" s="1"/>
  <c r="I209" i="6"/>
  <c r="E159" i="2"/>
  <c r="F159" i="2"/>
  <c r="D186" i="4"/>
  <c r="I185" i="4"/>
  <c r="D211" i="6" l="1"/>
  <c r="H211" i="6" s="1"/>
  <c r="I210" i="6"/>
  <c r="G159" i="2"/>
  <c r="H159" i="2" s="1"/>
  <c r="H186" i="4"/>
  <c r="D212" i="6" l="1"/>
  <c r="H212" i="6" s="1"/>
  <c r="I211" i="6"/>
  <c r="I159" i="2"/>
  <c r="D160" i="2"/>
  <c r="D187" i="4"/>
  <c r="I186" i="4"/>
  <c r="I212" i="6" l="1"/>
  <c r="D213" i="6"/>
  <c r="H213" i="6" s="1"/>
  <c r="E160" i="2"/>
  <c r="F160" i="2"/>
  <c r="H187" i="4"/>
  <c r="I213" i="6" l="1"/>
  <c r="D214" i="6"/>
  <c r="H214" i="6" s="1"/>
  <c r="G160" i="2"/>
  <c r="H160" i="2" s="1"/>
  <c r="D188" i="4"/>
  <c r="I187" i="4"/>
  <c r="I214" i="6" l="1"/>
  <c r="D215" i="6"/>
  <c r="H215" i="6" s="1"/>
  <c r="I160" i="2"/>
  <c r="D161" i="2"/>
  <c r="H188" i="4"/>
  <c r="D216" i="6" l="1"/>
  <c r="H216" i="6" s="1"/>
  <c r="I215" i="6"/>
  <c r="E161" i="2"/>
  <c r="F161" i="2"/>
  <c r="D189" i="4"/>
  <c r="I188" i="4"/>
  <c r="D217" i="6" l="1"/>
  <c r="H217" i="6" s="1"/>
  <c r="I216" i="6"/>
  <c r="G161" i="2"/>
  <c r="H161" i="2" s="1"/>
  <c r="H189" i="4"/>
  <c r="D218" i="6" l="1"/>
  <c r="H218" i="6" s="1"/>
  <c r="I217" i="6"/>
  <c r="I161" i="2"/>
  <c r="D162" i="2"/>
  <c r="D190" i="4"/>
  <c r="I189" i="4"/>
  <c r="I218" i="6" l="1"/>
  <c r="D219" i="6"/>
  <c r="H219" i="6" s="1"/>
  <c r="E162" i="2"/>
  <c r="F162" i="2"/>
  <c r="H190" i="4"/>
  <c r="D220" i="6" l="1"/>
  <c r="H220" i="6" s="1"/>
  <c r="I219" i="6"/>
  <c r="G162" i="2"/>
  <c r="H162" i="2" s="1"/>
  <c r="D191" i="4"/>
  <c r="I190" i="4"/>
  <c r="D221" i="6" l="1"/>
  <c r="H221" i="6" s="1"/>
  <c r="I220" i="6"/>
  <c r="D163" i="2"/>
  <c r="I162" i="2"/>
  <c r="H191" i="4"/>
  <c r="D222" i="6" l="1"/>
  <c r="H222" i="6" s="1"/>
  <c r="I221" i="6"/>
  <c r="E163" i="2"/>
  <c r="F163" i="2"/>
  <c r="D192" i="4"/>
  <c r="I191" i="4"/>
  <c r="D223" i="6" l="1"/>
  <c r="H223" i="6" s="1"/>
  <c r="I222" i="6"/>
  <c r="G163" i="2"/>
  <c r="H163" i="2" s="1"/>
  <c r="I223" i="6" l="1"/>
  <c r="D224" i="6"/>
  <c r="H224" i="6" s="1"/>
  <c r="I163" i="2"/>
  <c r="D164" i="2"/>
  <c r="H192" i="4"/>
  <c r="I224" i="6" l="1"/>
  <c r="D225" i="6"/>
  <c r="H225" i="6" s="1"/>
  <c r="E164" i="2"/>
  <c r="F164" i="2"/>
  <c r="I192" i="4"/>
  <c r="D193" i="4"/>
  <c r="D226" i="6" l="1"/>
  <c r="H226" i="6" s="1"/>
  <c r="I225" i="6"/>
  <c r="G164" i="2"/>
  <c r="H164" i="2" s="1"/>
  <c r="H193" i="4"/>
  <c r="D227" i="6" l="1"/>
  <c r="H227" i="6" s="1"/>
  <c r="I226" i="6"/>
  <c r="D165" i="2"/>
  <c r="I164" i="2"/>
  <c r="D194" i="4"/>
  <c r="I193" i="4"/>
  <c r="I227" i="6" l="1"/>
  <c r="D228" i="6"/>
  <c r="H228" i="6" s="1"/>
  <c r="E165" i="2"/>
  <c r="G165" i="2" s="1"/>
  <c r="H165" i="2" s="1"/>
  <c r="F165" i="2"/>
  <c r="H194" i="4"/>
  <c r="I228" i="6" l="1"/>
  <c r="D229" i="6"/>
  <c r="H229" i="6" s="1"/>
  <c r="I165" i="2"/>
  <c r="D166" i="2"/>
  <c r="I194" i="4"/>
  <c r="D195" i="4"/>
  <c r="D230" i="6" l="1"/>
  <c r="H230" i="6" s="1"/>
  <c r="I229" i="6"/>
  <c r="E166" i="2"/>
  <c r="G166" i="2" s="1"/>
  <c r="H166" i="2" s="1"/>
  <c r="F166" i="2"/>
  <c r="H195" i="4"/>
  <c r="D231" i="6" l="1"/>
  <c r="H231" i="6" s="1"/>
  <c r="I230" i="6"/>
  <c r="I166" i="2"/>
  <c r="D167" i="2"/>
  <c r="D196" i="4"/>
  <c r="I195" i="4"/>
  <c r="I231" i="6" l="1"/>
  <c r="D232" i="6"/>
  <c r="H232" i="6" s="1"/>
  <c r="E167" i="2"/>
  <c r="F167" i="2"/>
  <c r="H196" i="4"/>
  <c r="D233" i="6" l="1"/>
  <c r="H233" i="6" s="1"/>
  <c r="I232" i="6"/>
  <c r="G167" i="2"/>
  <c r="H167" i="2" s="1"/>
  <c r="I167" i="2" s="1"/>
  <c r="D197" i="4"/>
  <c r="I196" i="4"/>
  <c r="D234" i="6" l="1"/>
  <c r="H234" i="6" s="1"/>
  <c r="I233" i="6"/>
  <c r="D168" i="2"/>
  <c r="F168" i="2" s="1"/>
  <c r="H197" i="4"/>
  <c r="D235" i="6" l="1"/>
  <c r="H235" i="6" s="1"/>
  <c r="I234" i="6"/>
  <c r="E168" i="2"/>
  <c r="G168" i="2" s="1"/>
  <c r="H168" i="2" s="1"/>
  <c r="D198" i="4"/>
  <c r="I197" i="4"/>
  <c r="I235" i="6" l="1"/>
  <c r="D236" i="6"/>
  <c r="H236" i="6" s="1"/>
  <c r="I168" i="2"/>
  <c r="D169" i="2"/>
  <c r="H198" i="4"/>
  <c r="I236" i="6" l="1"/>
  <c r="D237" i="6"/>
  <c r="H237" i="6" s="1"/>
  <c r="E169" i="2"/>
  <c r="G169" i="2" s="1"/>
  <c r="H169" i="2" s="1"/>
  <c r="F169" i="2"/>
  <c r="I198" i="4"/>
  <c r="D199" i="4"/>
  <c r="D238" i="6" l="1"/>
  <c r="H238" i="6" s="1"/>
  <c r="I237" i="6"/>
  <c r="D170" i="2"/>
  <c r="I169" i="2"/>
  <c r="D239" i="6" l="1"/>
  <c r="H239" i="6" s="1"/>
  <c r="I238" i="6"/>
  <c r="E170" i="2"/>
  <c r="F170" i="2"/>
  <c r="H199" i="4"/>
  <c r="I239" i="6" l="1"/>
  <c r="D240" i="6"/>
  <c r="H240" i="6" s="1"/>
  <c r="G170" i="2"/>
  <c r="H170" i="2" s="1"/>
  <c r="I170" i="2" s="1"/>
  <c r="D200" i="4"/>
  <c r="I199" i="4"/>
  <c r="I240" i="6" l="1"/>
  <c r="D241" i="6"/>
  <c r="H241" i="6" s="1"/>
  <c r="D171" i="2"/>
  <c r="E171" i="2" s="1"/>
  <c r="G171" i="2" s="1"/>
  <c r="H171" i="2" s="1"/>
  <c r="F171" i="2"/>
  <c r="H200" i="4"/>
  <c r="D242" i="6" l="1"/>
  <c r="H242" i="6" s="1"/>
  <c r="I241" i="6"/>
  <c r="D172" i="2"/>
  <c r="I171" i="2"/>
  <c r="D201" i="4"/>
  <c r="I200" i="4"/>
  <c r="I242" i="6" l="1"/>
  <c r="D243" i="6"/>
  <c r="H243" i="6" s="1"/>
  <c r="E172" i="2"/>
  <c r="F172" i="2"/>
  <c r="H201" i="4"/>
  <c r="I243" i="6" l="1"/>
  <c r="D244" i="6"/>
  <c r="H244" i="6" s="1"/>
  <c r="G172" i="2"/>
  <c r="H172" i="2" s="1"/>
  <c r="D202" i="4"/>
  <c r="I201" i="4"/>
  <c r="I244" i="6" l="1"/>
  <c r="D245" i="6"/>
  <c r="H245" i="6" s="1"/>
  <c r="I172" i="2"/>
  <c r="D173" i="2"/>
  <c r="H202" i="4"/>
  <c r="I245" i="6" l="1"/>
  <c r="D246" i="6"/>
  <c r="H246" i="6" s="1"/>
  <c r="E173" i="2"/>
  <c r="G173" i="2" s="1"/>
  <c r="H173" i="2" s="1"/>
  <c r="F173" i="2"/>
  <c r="I202" i="4"/>
  <c r="D203" i="4"/>
  <c r="I246" i="6" l="1"/>
  <c r="D247" i="6"/>
  <c r="H247" i="6" s="1"/>
  <c r="I173" i="2"/>
  <c r="D174" i="2"/>
  <c r="H203" i="4"/>
  <c r="D248" i="6" l="1"/>
  <c r="H248" i="6" s="1"/>
  <c r="I247" i="6"/>
  <c r="E174" i="2"/>
  <c r="F174" i="2"/>
  <c r="I203" i="4"/>
  <c r="D204" i="4"/>
  <c r="I248" i="6" l="1"/>
  <c r="D249" i="6"/>
  <c r="H249" i="6" s="1"/>
  <c r="G174" i="2"/>
  <c r="H174" i="2" s="1"/>
  <c r="D250" i="6" l="1"/>
  <c r="H250" i="6" s="1"/>
  <c r="I249" i="6"/>
  <c r="D175" i="2"/>
  <c r="I174" i="2"/>
  <c r="H204" i="4"/>
  <c r="D205" i="4" s="1"/>
  <c r="D251" i="6" l="1"/>
  <c r="H251" i="6" s="1"/>
  <c r="I250" i="6"/>
  <c r="E175" i="2"/>
  <c r="G175" i="2" s="1"/>
  <c r="H175" i="2" s="1"/>
  <c r="F175" i="2"/>
  <c r="I204" i="4"/>
  <c r="H205" i="4"/>
  <c r="I251" i="6" l="1"/>
  <c r="D252" i="6"/>
  <c r="H252" i="6" s="1"/>
  <c r="I175" i="2"/>
  <c r="D176" i="2"/>
  <c r="D206" i="4"/>
  <c r="I205" i="4"/>
  <c r="D253" i="6" l="1"/>
  <c r="H253" i="6" s="1"/>
  <c r="I252" i="6"/>
  <c r="E176" i="2"/>
  <c r="G176" i="2" s="1"/>
  <c r="H176" i="2" s="1"/>
  <c r="F176" i="2"/>
  <c r="D254" i="6" l="1"/>
  <c r="H254" i="6" s="1"/>
  <c r="I253" i="6"/>
  <c r="D177" i="2"/>
  <c r="I176" i="2"/>
  <c r="H206" i="4"/>
  <c r="I254" i="6" l="1"/>
  <c r="D255" i="6"/>
  <c r="H255" i="6" s="1"/>
  <c r="E177" i="2"/>
  <c r="F177" i="2"/>
  <c r="D207" i="4"/>
  <c r="I206" i="4"/>
  <c r="D256" i="6" l="1"/>
  <c r="H256" i="6" s="1"/>
  <c r="I255" i="6"/>
  <c r="G177" i="2"/>
  <c r="H177" i="2" s="1"/>
  <c r="H207" i="4"/>
  <c r="D257" i="6" l="1"/>
  <c r="H257" i="6" s="1"/>
  <c r="I256" i="6"/>
  <c r="I177" i="2"/>
  <c r="D178" i="2"/>
  <c r="I207" i="4"/>
  <c r="D208" i="4"/>
  <c r="D258" i="6" l="1"/>
  <c r="H258" i="6" s="1"/>
  <c r="I257" i="6"/>
  <c r="E178" i="2"/>
  <c r="F178" i="2"/>
  <c r="I258" i="6" l="1"/>
  <c r="D259" i="6"/>
  <c r="H259" i="6" s="1"/>
  <c r="G178" i="2"/>
  <c r="H178" i="2" s="1"/>
  <c r="I178" i="2" s="1"/>
  <c r="H208" i="4"/>
  <c r="D260" i="6" l="1"/>
  <c r="H260" i="6" s="1"/>
  <c r="I259" i="6"/>
  <c r="D179" i="2"/>
  <c r="E179" i="2" s="1"/>
  <c r="D209" i="4"/>
  <c r="I208" i="4"/>
  <c r="D261" i="6" l="1"/>
  <c r="H261" i="6" s="1"/>
  <c r="I260" i="6"/>
  <c r="F179" i="2"/>
  <c r="G179" i="2"/>
  <c r="H179" i="2" s="1"/>
  <c r="I261" i="6" l="1"/>
  <c r="D262" i="6"/>
  <c r="H262" i="6" s="1"/>
  <c r="I179" i="2"/>
  <c r="D180" i="2"/>
  <c r="H209" i="4"/>
  <c r="D263" i="6" l="1"/>
  <c r="H263" i="6" s="1"/>
  <c r="I262" i="6"/>
  <c r="E180" i="2"/>
  <c r="F180" i="2"/>
  <c r="I209" i="4"/>
  <c r="D210" i="4"/>
  <c r="I263" i="6" l="1"/>
  <c r="D264" i="6"/>
  <c r="H264" i="6" s="1"/>
  <c r="G180" i="2"/>
  <c r="H180" i="2" s="1"/>
  <c r="D181" i="2" s="1"/>
  <c r="D265" i="6" l="1"/>
  <c r="H265" i="6" s="1"/>
  <c r="I264" i="6"/>
  <c r="I180" i="2"/>
  <c r="E181" i="2"/>
  <c r="G181" i="2" s="1"/>
  <c r="H181" i="2" s="1"/>
  <c r="F181" i="2"/>
  <c r="H210" i="4"/>
  <c r="I210" i="4" s="1"/>
  <c r="I265" i="6" l="1"/>
  <c r="D266" i="6"/>
  <c r="H266" i="6" s="1"/>
  <c r="I181" i="2"/>
  <c r="D182" i="2"/>
  <c r="D211" i="4"/>
  <c r="D267" i="6" l="1"/>
  <c r="H267" i="6" s="1"/>
  <c r="I266" i="6"/>
  <c r="E182" i="2"/>
  <c r="F182" i="2"/>
  <c r="H211" i="4"/>
  <c r="I267" i="6" l="1"/>
  <c r="D268" i="6"/>
  <c r="H268" i="6" s="1"/>
  <c r="G182" i="2"/>
  <c r="H182" i="2" s="1"/>
  <c r="D212" i="4"/>
  <c r="I211" i="4"/>
  <c r="D269" i="6" l="1"/>
  <c r="H269" i="6" s="1"/>
  <c r="I268" i="6"/>
  <c r="I182" i="2"/>
  <c r="D183" i="2"/>
  <c r="I269" i="6" l="1"/>
  <c r="D270" i="6"/>
  <c r="H270" i="6" s="1"/>
  <c r="E183" i="2"/>
  <c r="F183" i="2"/>
  <c r="H212" i="4"/>
  <c r="D271" i="6" l="1"/>
  <c r="H271" i="6" s="1"/>
  <c r="I270" i="6"/>
  <c r="G183" i="2"/>
  <c r="H183" i="2" s="1"/>
  <c r="I212" i="4"/>
  <c r="D213" i="4"/>
  <c r="D272" i="6" l="1"/>
  <c r="H272" i="6" s="1"/>
  <c r="I271" i="6"/>
  <c r="D184" i="2"/>
  <c r="I183" i="2"/>
  <c r="D273" i="6" l="1"/>
  <c r="H273" i="6" s="1"/>
  <c r="I272" i="6"/>
  <c r="E184" i="2"/>
  <c r="F184" i="2"/>
  <c r="H213" i="4"/>
  <c r="I213" i="4" s="1"/>
  <c r="I273" i="6" l="1"/>
  <c r="D274" i="6"/>
  <c r="H274" i="6" s="1"/>
  <c r="G184" i="2"/>
  <c r="H184" i="2" s="1"/>
  <c r="D214" i="4"/>
  <c r="H214" i="4" s="1"/>
  <c r="I274" i="6" l="1"/>
  <c r="D275" i="6"/>
  <c r="H275" i="6" s="1"/>
  <c r="D185" i="2"/>
  <c r="I184" i="2"/>
  <c r="D215" i="4"/>
  <c r="I214" i="4"/>
  <c r="D276" i="6" l="1"/>
  <c r="H276" i="6" s="1"/>
  <c r="I275" i="6"/>
  <c r="E185" i="2"/>
  <c r="F185" i="2"/>
  <c r="H215" i="4"/>
  <c r="I276" i="6" l="1"/>
  <c r="D277" i="6"/>
  <c r="H277" i="6" s="1"/>
  <c r="G185" i="2"/>
  <c r="H185" i="2" s="1"/>
  <c r="D216" i="4"/>
  <c r="I215" i="4"/>
  <c r="I277" i="6" l="1"/>
  <c r="D278" i="6"/>
  <c r="H278" i="6" s="1"/>
  <c r="D186" i="2"/>
  <c r="I185" i="2"/>
  <c r="D279" i="6" l="1"/>
  <c r="H279" i="6" s="1"/>
  <c r="I278" i="6"/>
  <c r="E186" i="2"/>
  <c r="G186" i="2" s="1"/>
  <c r="H186" i="2" s="1"/>
  <c r="F186" i="2"/>
  <c r="H216" i="4"/>
  <c r="D280" i="6" l="1"/>
  <c r="H280" i="6" s="1"/>
  <c r="I279" i="6"/>
  <c r="D187" i="2"/>
  <c r="I186" i="2"/>
  <c r="D217" i="4"/>
  <c r="I216" i="4"/>
  <c r="D281" i="6" l="1"/>
  <c r="H281" i="6" s="1"/>
  <c r="I280" i="6"/>
  <c r="E187" i="2"/>
  <c r="F187" i="2"/>
  <c r="I281" i="6" l="1"/>
  <c r="D282" i="6"/>
  <c r="H282" i="6" s="1"/>
  <c r="G187" i="2"/>
  <c r="H187" i="2" s="1"/>
  <c r="I187" i="2" s="1"/>
  <c r="H217" i="4"/>
  <c r="D218" i="4" s="1"/>
  <c r="D283" i="6" l="1"/>
  <c r="H283" i="6" s="1"/>
  <c r="I282" i="6"/>
  <c r="D188" i="2"/>
  <c r="E188" i="2"/>
  <c r="F188" i="2"/>
  <c r="I217" i="4"/>
  <c r="I283" i="6" l="1"/>
  <c r="D284" i="6"/>
  <c r="H284" i="6" s="1"/>
  <c r="G188" i="2"/>
  <c r="H188" i="2" s="1"/>
  <c r="H218" i="4"/>
  <c r="D219" i="4" s="1"/>
  <c r="D285" i="6" l="1"/>
  <c r="H285" i="6" s="1"/>
  <c r="I284" i="6"/>
  <c r="I188" i="2"/>
  <c r="D189" i="2"/>
  <c r="I218" i="4"/>
  <c r="H219" i="4"/>
  <c r="D286" i="6" l="1"/>
  <c r="H286" i="6" s="1"/>
  <c r="I285" i="6"/>
  <c r="E189" i="2"/>
  <c r="F189" i="2"/>
  <c r="D220" i="4"/>
  <c r="I219" i="4"/>
  <c r="D287" i="6" l="1"/>
  <c r="H287" i="6" s="1"/>
  <c r="I286" i="6"/>
  <c r="G189" i="2"/>
  <c r="H189" i="2" s="1"/>
  <c r="D190" i="2" s="1"/>
  <c r="H220" i="4"/>
  <c r="I287" i="6" l="1"/>
  <c r="D288" i="6"/>
  <c r="H288" i="6" s="1"/>
  <c r="I189" i="2"/>
  <c r="E190" i="2"/>
  <c r="F190" i="2"/>
  <c r="D221" i="4"/>
  <c r="I220" i="4"/>
  <c r="I288" i="6" l="1"/>
  <c r="D289" i="6"/>
  <c r="H289" i="6" s="1"/>
  <c r="G190" i="2"/>
  <c r="H190" i="2" s="1"/>
  <c r="I289" i="6" l="1"/>
  <c r="D290" i="6"/>
  <c r="H290" i="6" s="1"/>
  <c r="D191" i="2"/>
  <c r="I190" i="2"/>
  <c r="H221" i="4"/>
  <c r="D291" i="6" l="1"/>
  <c r="H291" i="6" s="1"/>
  <c r="I290" i="6"/>
  <c r="E191" i="2"/>
  <c r="F191" i="2"/>
  <c r="D222" i="4"/>
  <c r="I221" i="4"/>
  <c r="D292" i="6" l="1"/>
  <c r="H292" i="6" s="1"/>
  <c r="I291" i="6"/>
  <c r="G191" i="2"/>
  <c r="H191" i="2" s="1"/>
  <c r="H222" i="4"/>
  <c r="D293" i="6" l="1"/>
  <c r="H293" i="6" s="1"/>
  <c r="I292" i="6"/>
  <c r="I191" i="2"/>
  <c r="D192" i="2"/>
  <c r="I222" i="4"/>
  <c r="D223" i="4"/>
  <c r="D294" i="6" l="1"/>
  <c r="H294" i="6" s="1"/>
  <c r="I293" i="6"/>
  <c r="E192" i="2"/>
  <c r="G192" i="2" s="1"/>
  <c r="H192" i="2" s="1"/>
  <c r="F192" i="2"/>
  <c r="H223" i="4"/>
  <c r="I294" i="6" l="1"/>
  <c r="D295" i="6"/>
  <c r="H295" i="6" s="1"/>
  <c r="D193" i="2"/>
  <c r="I192" i="2"/>
  <c r="I223" i="4"/>
  <c r="D224" i="4"/>
  <c r="I295" i="6" l="1"/>
  <c r="D296" i="6"/>
  <c r="H296" i="6" s="1"/>
  <c r="E193" i="2"/>
  <c r="F193" i="2"/>
  <c r="I296" i="6" l="1"/>
  <c r="D297" i="6"/>
  <c r="H297" i="6" s="1"/>
  <c r="G193" i="2"/>
  <c r="H193" i="2" s="1"/>
  <c r="D298" i="6" l="1"/>
  <c r="H298" i="6" s="1"/>
  <c r="I297" i="6"/>
  <c r="D194" i="2"/>
  <c r="I193" i="2"/>
  <c r="H224" i="4"/>
  <c r="D299" i="6" l="1"/>
  <c r="H299" i="6" s="1"/>
  <c r="I298" i="6"/>
  <c r="E194" i="2"/>
  <c r="F194" i="2"/>
  <c r="I224" i="4"/>
  <c r="D225" i="4"/>
  <c r="I299" i="6" l="1"/>
  <c r="D300" i="6"/>
  <c r="H300" i="6" s="1"/>
  <c r="G194" i="2"/>
  <c r="H194" i="2" s="1"/>
  <c r="I194" i="2" s="1"/>
  <c r="D301" i="6" l="1"/>
  <c r="H301" i="6" s="1"/>
  <c r="I300" i="6"/>
  <c r="D195" i="2"/>
  <c r="F195" i="2" s="1"/>
  <c r="D302" i="6" l="1"/>
  <c r="H302" i="6" s="1"/>
  <c r="I301" i="6"/>
  <c r="E195" i="2"/>
  <c r="G195" i="2" s="1"/>
  <c r="H195" i="2" s="1"/>
  <c r="H225" i="4"/>
  <c r="D303" i="6" l="1"/>
  <c r="H303" i="6" s="1"/>
  <c r="I302" i="6"/>
  <c r="D196" i="2"/>
  <c r="I195" i="2"/>
  <c r="I225" i="4"/>
  <c r="D226" i="4"/>
  <c r="D304" i="6" l="1"/>
  <c r="H304" i="6" s="1"/>
  <c r="I303" i="6"/>
  <c r="E196" i="2"/>
  <c r="F196" i="2"/>
  <c r="D305" i="6" l="1"/>
  <c r="H305" i="6" s="1"/>
  <c r="I304" i="6"/>
  <c r="G196" i="2"/>
  <c r="H196" i="2" s="1"/>
  <c r="D306" i="6" l="1"/>
  <c r="H306" i="6" s="1"/>
  <c r="I305" i="6"/>
  <c r="D197" i="2"/>
  <c r="I196" i="2"/>
  <c r="H226" i="4"/>
  <c r="D307" i="6" l="1"/>
  <c r="H307" i="6" s="1"/>
  <c r="I306" i="6"/>
  <c r="E197" i="2"/>
  <c r="G197" i="2" s="1"/>
  <c r="H197" i="2" s="1"/>
  <c r="F197" i="2"/>
  <c r="D227" i="4"/>
  <c r="I226" i="4"/>
  <c r="D308" i="6" l="1"/>
  <c r="H308" i="6" s="1"/>
  <c r="I307" i="6"/>
  <c r="D198" i="2"/>
  <c r="I197" i="2"/>
  <c r="D309" i="6" l="1"/>
  <c r="H309" i="6" s="1"/>
  <c r="I308" i="6"/>
  <c r="E198" i="2"/>
  <c r="G198" i="2" s="1"/>
  <c r="H198" i="2" s="1"/>
  <c r="F198" i="2"/>
  <c r="I309" i="6" l="1"/>
  <c r="D310" i="6"/>
  <c r="H310" i="6" s="1"/>
  <c r="I198" i="2"/>
  <c r="D199" i="2"/>
  <c r="H227" i="4"/>
  <c r="I310" i="6" l="1"/>
  <c r="D311" i="6"/>
  <c r="H311" i="6" s="1"/>
  <c r="E199" i="2"/>
  <c r="F199" i="2"/>
  <c r="I227" i="4"/>
  <c r="D228" i="4"/>
  <c r="I311" i="6" l="1"/>
  <c r="D312" i="6"/>
  <c r="H312" i="6" s="1"/>
  <c r="G199" i="2"/>
  <c r="H199" i="2" s="1"/>
  <c r="I199" i="2" s="1"/>
  <c r="I312" i="6" l="1"/>
  <c r="D313" i="6"/>
  <c r="H313" i="6" s="1"/>
  <c r="D200" i="2"/>
  <c r="F200" i="2" s="1"/>
  <c r="H228" i="4"/>
  <c r="D314" i="6" l="1"/>
  <c r="H314" i="6" s="1"/>
  <c r="I313" i="6"/>
  <c r="E200" i="2"/>
  <c r="G200" i="2" s="1"/>
  <c r="H200" i="2" s="1"/>
  <c r="I200" i="2" s="1"/>
  <c r="D229" i="4"/>
  <c r="I228" i="4"/>
  <c r="I314" i="6" l="1"/>
  <c r="D315" i="6"/>
  <c r="H315" i="6" s="1"/>
  <c r="D201" i="2"/>
  <c r="F201" i="2" s="1"/>
  <c r="H229" i="4"/>
  <c r="D316" i="6" l="1"/>
  <c r="H316" i="6" s="1"/>
  <c r="I315" i="6"/>
  <c r="E201" i="2"/>
  <c r="G201" i="2" s="1"/>
  <c r="H201" i="2" s="1"/>
  <c r="D202" i="2" s="1"/>
  <c r="D230" i="4"/>
  <c r="I229" i="4"/>
  <c r="D317" i="6" l="1"/>
  <c r="H317" i="6" s="1"/>
  <c r="I316" i="6"/>
  <c r="I201" i="2"/>
  <c r="E202" i="2"/>
  <c r="F202" i="2"/>
  <c r="I317" i="6" l="1"/>
  <c r="D318" i="6"/>
  <c r="H318" i="6" s="1"/>
  <c r="G202" i="2"/>
  <c r="H202" i="2" s="1"/>
  <c r="D203" i="2" s="1"/>
  <c r="H230" i="4"/>
  <c r="I230" i="4" s="1"/>
  <c r="I318" i="6" l="1"/>
  <c r="D319" i="6"/>
  <c r="H319" i="6" s="1"/>
  <c r="I202" i="2"/>
  <c r="E203" i="2"/>
  <c r="F203" i="2"/>
  <c r="D231" i="4"/>
  <c r="D320" i="6" l="1"/>
  <c r="H320" i="6" s="1"/>
  <c r="I319" i="6"/>
  <c r="G203" i="2"/>
  <c r="H203" i="2" s="1"/>
  <c r="I203" i="2" s="1"/>
  <c r="H231" i="4"/>
  <c r="D232" i="4" s="1"/>
  <c r="D321" i="6" l="1"/>
  <c r="H321" i="6" s="1"/>
  <c r="I320" i="6"/>
  <c r="D204" i="2"/>
  <c r="F204" i="2" s="1"/>
  <c r="I231" i="4"/>
  <c r="H232" i="4"/>
  <c r="I321" i="6" l="1"/>
  <c r="D322" i="6"/>
  <c r="H322" i="6" s="1"/>
  <c r="E204" i="2"/>
  <c r="G204" i="2" s="1"/>
  <c r="H204" i="2" s="1"/>
  <c r="I204" i="2" s="1"/>
  <c r="I232" i="4"/>
  <c r="D233" i="4"/>
  <c r="D323" i="6" l="1"/>
  <c r="H323" i="6" s="1"/>
  <c r="I322" i="6"/>
  <c r="D205" i="2"/>
  <c r="E205" i="2" s="1"/>
  <c r="H233" i="4"/>
  <c r="I323" i="6" l="1"/>
  <c r="D324" i="6"/>
  <c r="H324" i="6" s="1"/>
  <c r="F205" i="2"/>
  <c r="G205" i="2"/>
  <c r="H205" i="2" s="1"/>
  <c r="D206" i="2" s="1"/>
  <c r="D234" i="4"/>
  <c r="I233" i="4"/>
  <c r="I324" i="6" l="1"/>
  <c r="D325" i="6"/>
  <c r="H325" i="6" s="1"/>
  <c r="I205" i="2"/>
  <c r="E206" i="2"/>
  <c r="F206" i="2"/>
  <c r="H234" i="4"/>
  <c r="I325" i="6" l="1"/>
  <c r="D326" i="6"/>
  <c r="H326" i="6" s="1"/>
  <c r="G206" i="2"/>
  <c r="H206" i="2" s="1"/>
  <c r="I206" i="2" s="1"/>
  <c r="I234" i="4"/>
  <c r="D235" i="4"/>
  <c r="I326" i="6" l="1"/>
  <c r="D327" i="6"/>
  <c r="H327" i="6" s="1"/>
  <c r="D207" i="2"/>
  <c r="E207" i="2" s="1"/>
  <c r="H235" i="4"/>
  <c r="I327" i="6" l="1"/>
  <c r="D328" i="6"/>
  <c r="H328" i="6" s="1"/>
  <c r="F207" i="2"/>
  <c r="G207" i="2" s="1"/>
  <c r="H207" i="2" s="1"/>
  <c r="I235" i="4"/>
  <c r="D236" i="4"/>
  <c r="D329" i="6" l="1"/>
  <c r="H329" i="6" s="1"/>
  <c r="I328" i="6"/>
  <c r="D208" i="2"/>
  <c r="E208" i="2" s="1"/>
  <c r="I207" i="2"/>
  <c r="H236" i="4"/>
  <c r="D330" i="6" l="1"/>
  <c r="H330" i="6" s="1"/>
  <c r="I329" i="6"/>
  <c r="F208" i="2"/>
  <c r="G208" i="2" s="1"/>
  <c r="H208" i="2" s="1"/>
  <c r="I236" i="4"/>
  <c r="D237" i="4"/>
  <c r="I330" i="6" l="1"/>
  <c r="D331" i="6"/>
  <c r="H331" i="6" s="1"/>
  <c r="D209" i="2"/>
  <c r="I208" i="2"/>
  <c r="H237" i="4"/>
  <c r="D332" i="6" l="1"/>
  <c r="H332" i="6" s="1"/>
  <c r="I331" i="6"/>
  <c r="E209" i="2"/>
  <c r="F209" i="2"/>
  <c r="D238" i="4"/>
  <c r="I237" i="4"/>
  <c r="D333" i="6" l="1"/>
  <c r="H333" i="6" s="1"/>
  <c r="I332" i="6"/>
  <c r="G209" i="2"/>
  <c r="H209" i="2" s="1"/>
  <c r="H238" i="4"/>
  <c r="I333" i="6" l="1"/>
  <c r="D334" i="6"/>
  <c r="H334" i="6" s="1"/>
  <c r="D210" i="2"/>
  <c r="I209" i="2"/>
  <c r="I238" i="4"/>
  <c r="D239" i="4"/>
  <c r="D335" i="6" l="1"/>
  <c r="H335" i="6" s="1"/>
  <c r="I334" i="6"/>
  <c r="E210" i="2"/>
  <c r="F210" i="2"/>
  <c r="H239" i="4"/>
  <c r="D336" i="6" l="1"/>
  <c r="H336" i="6" s="1"/>
  <c r="I335" i="6"/>
  <c r="G210" i="2"/>
  <c r="H210" i="2" s="1"/>
  <c r="I210" i="2" s="1"/>
  <c r="I239" i="4"/>
  <c r="D240" i="4"/>
  <c r="D337" i="6" l="1"/>
  <c r="H337" i="6" s="1"/>
  <c r="I336" i="6"/>
  <c r="D211" i="2"/>
  <c r="E211" i="2" s="1"/>
  <c r="H240" i="4"/>
  <c r="D338" i="6" l="1"/>
  <c r="H338" i="6" s="1"/>
  <c r="I337" i="6"/>
  <c r="F211" i="2"/>
  <c r="G211" i="2" s="1"/>
  <c r="H211" i="2" s="1"/>
  <c r="D241" i="4"/>
  <c r="I240" i="4"/>
  <c r="I338" i="6" l="1"/>
  <c r="D339" i="6"/>
  <c r="H339" i="6" s="1"/>
  <c r="I211" i="2"/>
  <c r="D212" i="2"/>
  <c r="H241" i="4"/>
  <c r="I339" i="6" l="1"/>
  <c r="D340" i="6"/>
  <c r="H340" i="6" s="1"/>
  <c r="E212" i="2"/>
  <c r="F212" i="2"/>
  <c r="D242" i="4"/>
  <c r="I241" i="4"/>
  <c r="D341" i="6" l="1"/>
  <c r="H341" i="6" s="1"/>
  <c r="I340" i="6"/>
  <c r="G212" i="2"/>
  <c r="H212" i="2" s="1"/>
  <c r="I212" i="2" s="1"/>
  <c r="I341" i="6" l="1"/>
  <c r="D342" i="6"/>
  <c r="H342" i="6" s="1"/>
  <c r="D213" i="2"/>
  <c r="F213" i="2" s="1"/>
  <c r="H242" i="4"/>
  <c r="I342" i="6" l="1"/>
  <c r="D343" i="6"/>
  <c r="H343" i="6" s="1"/>
  <c r="E213" i="2"/>
  <c r="G213" i="2" s="1"/>
  <c r="H213" i="2" s="1"/>
  <c r="D243" i="4"/>
  <c r="I242" i="4"/>
  <c r="D344" i="6" l="1"/>
  <c r="H344" i="6" s="1"/>
  <c r="I343" i="6"/>
  <c r="D214" i="2"/>
  <c r="I213" i="2"/>
  <c r="H243" i="4"/>
  <c r="D345" i="6" l="1"/>
  <c r="H345" i="6" s="1"/>
  <c r="I344" i="6"/>
  <c r="E214" i="2"/>
  <c r="F214" i="2"/>
  <c r="D244" i="4"/>
  <c r="I243" i="4"/>
  <c r="I345" i="6" l="1"/>
  <c r="D346" i="6"/>
  <c r="H346" i="6" s="1"/>
  <c r="G214" i="2"/>
  <c r="H214" i="2" s="1"/>
  <c r="H244" i="4"/>
  <c r="D347" i="6" l="1"/>
  <c r="H347" i="6" s="1"/>
  <c r="I346" i="6"/>
  <c r="I214" i="2"/>
  <c r="D215" i="2"/>
  <c r="I244" i="4"/>
  <c r="D245" i="4"/>
  <c r="I347" i="6" l="1"/>
  <c r="D348" i="6"/>
  <c r="H348" i="6" s="1"/>
  <c r="E215" i="2"/>
  <c r="F215" i="2"/>
  <c r="H245" i="4"/>
  <c r="D349" i="6" l="1"/>
  <c r="H349" i="6" s="1"/>
  <c r="I348" i="6"/>
  <c r="G215" i="2"/>
  <c r="H215" i="2" s="1"/>
  <c r="I215" i="2" s="1"/>
  <c r="I245" i="4"/>
  <c r="D246" i="4"/>
  <c r="I349" i="6" l="1"/>
  <c r="D350" i="6"/>
  <c r="H350" i="6" s="1"/>
  <c r="D216" i="2"/>
  <c r="F216" i="2" s="1"/>
  <c r="I350" i="6" l="1"/>
  <c r="D351" i="6"/>
  <c r="H351" i="6" s="1"/>
  <c r="E216" i="2"/>
  <c r="G216" i="2" s="1"/>
  <c r="H216" i="2" s="1"/>
  <c r="D217" i="2" s="1"/>
  <c r="H246" i="4"/>
  <c r="D352" i="6" l="1"/>
  <c r="H352" i="6" s="1"/>
  <c r="I351" i="6"/>
  <c r="I216" i="2"/>
  <c r="E217" i="2"/>
  <c r="F217" i="2"/>
  <c r="I246" i="4"/>
  <c r="D247" i="4"/>
  <c r="I352" i="6" l="1"/>
  <c r="D353" i="6"/>
  <c r="H353" i="6" s="1"/>
  <c r="G217" i="2"/>
  <c r="H217" i="2" s="1"/>
  <c r="D218" i="2" s="1"/>
  <c r="H247" i="4"/>
  <c r="I353" i="6" l="1"/>
  <c r="D354" i="6"/>
  <c r="H354" i="6" s="1"/>
  <c r="I217" i="2"/>
  <c r="E218" i="2"/>
  <c r="F218" i="2"/>
  <c r="D248" i="4"/>
  <c r="I247" i="4"/>
  <c r="I354" i="6" l="1"/>
  <c r="D355" i="6"/>
  <c r="H355" i="6" s="1"/>
  <c r="G218" i="2"/>
  <c r="H218" i="2" s="1"/>
  <c r="H248" i="4"/>
  <c r="I355" i="6" l="1"/>
  <c r="D356" i="6"/>
  <c r="H356" i="6" s="1"/>
  <c r="D219" i="2"/>
  <c r="I218" i="2"/>
  <c r="I248" i="4"/>
  <c r="D249" i="4"/>
  <c r="I356" i="6" l="1"/>
  <c r="D357" i="6"/>
  <c r="H357" i="6" s="1"/>
  <c r="E219" i="2"/>
  <c r="G219" i="2" s="1"/>
  <c r="H219" i="2" s="1"/>
  <c r="F219" i="2"/>
  <c r="H249" i="4"/>
  <c r="I357" i="6" l="1"/>
  <c r="D358" i="6"/>
  <c r="H358" i="6" s="1"/>
  <c r="I219" i="2"/>
  <c r="D220" i="2"/>
  <c r="I249" i="4"/>
  <c r="D250" i="4"/>
  <c r="I358" i="6" l="1"/>
  <c r="D359" i="6"/>
  <c r="H359" i="6" s="1"/>
  <c r="E220" i="2"/>
  <c r="F220" i="2"/>
  <c r="H250" i="4"/>
  <c r="I359" i="6" l="1"/>
  <c r="D360" i="6"/>
  <c r="H360" i="6" s="1"/>
  <c r="G220" i="2"/>
  <c r="H220" i="2" s="1"/>
  <c r="I220" i="2" s="1"/>
  <c r="D251" i="4"/>
  <c r="I250" i="4"/>
  <c r="D361" i="6" l="1"/>
  <c r="H361" i="6" s="1"/>
  <c r="I360" i="6"/>
  <c r="D221" i="2"/>
  <c r="F221" i="2" s="1"/>
  <c r="E221" i="2"/>
  <c r="H251" i="4"/>
  <c r="D362" i="6" l="1"/>
  <c r="H362" i="6" s="1"/>
  <c r="I361" i="6"/>
  <c r="G221" i="2"/>
  <c r="H221" i="2" s="1"/>
  <c r="I221" i="2" s="1"/>
  <c r="D252" i="4"/>
  <c r="I251" i="4"/>
  <c r="I362" i="6" l="1"/>
  <c r="D363" i="6"/>
  <c r="H363" i="6" s="1"/>
  <c r="D222" i="2"/>
  <c r="E222" i="2"/>
  <c r="F222" i="2"/>
  <c r="F373" i="4"/>
  <c r="C29" i="1" a="1"/>
  <c r="I363" i="6" l="1"/>
  <c r="D364" i="6"/>
  <c r="H364" i="6" s="1"/>
  <c r="C29" i="1"/>
  <c r="G222" i="2"/>
  <c r="H222" i="2" s="1"/>
  <c r="I222" i="2" s="1"/>
  <c r="E373" i="4"/>
  <c r="C28" i="1" a="1"/>
  <c r="I364" i="6" l="1"/>
  <c r="D365" i="6"/>
  <c r="H365" i="6" s="1"/>
  <c r="C28" i="1"/>
  <c r="D223" i="2"/>
  <c r="E223" i="2" s="1"/>
  <c r="G373" i="4"/>
  <c r="H252" i="4"/>
  <c r="C30" i="1" a="1"/>
  <c r="D366" i="6" l="1"/>
  <c r="H366" i="6" s="1"/>
  <c r="I365" i="6"/>
  <c r="C30" i="1"/>
  <c r="F223" i="2"/>
  <c r="G223" i="2" s="1"/>
  <c r="H223" i="2" s="1"/>
  <c r="I252" i="4"/>
  <c r="D253" i="4"/>
  <c r="H253" i="4" s="1"/>
  <c r="D367" i="6" l="1"/>
  <c r="H367" i="6" s="1"/>
  <c r="I366" i="6"/>
  <c r="I223" i="2"/>
  <c r="D224" i="2"/>
  <c r="I253" i="4"/>
  <c r="D254" i="4"/>
  <c r="H254" i="4" s="1"/>
  <c r="I367" i="6" l="1"/>
  <c r="D368" i="6"/>
  <c r="H368" i="6" s="1"/>
  <c r="E224" i="2"/>
  <c r="F224" i="2"/>
  <c r="D255" i="4"/>
  <c r="H255" i="4" s="1"/>
  <c r="I254" i="4"/>
  <c r="D369" i="6" l="1"/>
  <c r="H369" i="6" s="1"/>
  <c r="I368" i="6"/>
  <c r="G224" i="2"/>
  <c r="H224" i="2" s="1"/>
  <c r="D225" i="2" s="1"/>
  <c r="I255" i="4"/>
  <c r="D256" i="4"/>
  <c r="H256" i="4" s="1"/>
  <c r="I369" i="6" l="1"/>
  <c r="D370" i="6"/>
  <c r="H370" i="6" s="1"/>
  <c r="I224" i="2"/>
  <c r="E225" i="2"/>
  <c r="F225" i="2"/>
  <c r="D257" i="4"/>
  <c r="H257" i="4" s="1"/>
  <c r="I256" i="4"/>
  <c r="I370" i="6" l="1"/>
  <c r="D371" i="6"/>
  <c r="H371" i="6" s="1"/>
  <c r="G225" i="2"/>
  <c r="H225" i="2" s="1"/>
  <c r="I225" i="2" s="1"/>
  <c r="D258" i="4"/>
  <c r="H258" i="4" s="1"/>
  <c r="I257" i="4"/>
  <c r="I371" i="6" l="1"/>
  <c r="D372" i="6"/>
  <c r="H372" i="6" s="1"/>
  <c r="I372" i="6" s="1"/>
  <c r="D226" i="2"/>
  <c r="F226" i="2" s="1"/>
  <c r="D259" i="4"/>
  <c r="H259" i="4" s="1"/>
  <c r="I258" i="4"/>
  <c r="E226" i="2" l="1"/>
  <c r="G226" i="2" s="1"/>
  <c r="H226" i="2" s="1"/>
  <c r="D227" i="2" s="1"/>
  <c r="I259" i="4"/>
  <c r="D260" i="4"/>
  <c r="H260" i="4" s="1"/>
  <c r="I226" i="2" l="1"/>
  <c r="E227" i="2"/>
  <c r="G227" i="2" s="1"/>
  <c r="H227" i="2" s="1"/>
  <c r="F227" i="2"/>
  <c r="I260" i="4"/>
  <c r="D261" i="4"/>
  <c r="H261" i="4" s="1"/>
  <c r="I227" i="2" l="1"/>
  <c r="D228" i="2"/>
  <c r="I261" i="4"/>
  <c r="D262" i="4"/>
  <c r="H262" i="4" s="1"/>
  <c r="E228" i="2" l="1"/>
  <c r="F228" i="2"/>
  <c r="I262" i="4"/>
  <c r="D263" i="4"/>
  <c r="H263" i="4" s="1"/>
  <c r="G228" i="2" l="1"/>
  <c r="H228" i="2" s="1"/>
  <c r="D229" i="2" s="1"/>
  <c r="D264" i="4"/>
  <c r="H264" i="4" s="1"/>
  <c r="I263" i="4"/>
  <c r="I228" i="2" l="1"/>
  <c r="E229" i="2"/>
  <c r="F229" i="2"/>
  <c r="I264" i="4"/>
  <c r="D265" i="4"/>
  <c r="H265" i="4" s="1"/>
  <c r="G229" i="2" l="1"/>
  <c r="H229" i="2" s="1"/>
  <c r="I265" i="4"/>
  <c r="D266" i="4"/>
  <c r="H266" i="4" s="1"/>
  <c r="I229" i="2" l="1"/>
  <c r="D230" i="2"/>
  <c r="D267" i="4"/>
  <c r="H267" i="4" s="1"/>
  <c r="I266" i="4"/>
  <c r="E230" i="2" l="1"/>
  <c r="F230" i="2"/>
  <c r="I267" i="4"/>
  <c r="D268" i="4"/>
  <c r="H268" i="4" s="1"/>
  <c r="G230" i="2" l="1"/>
  <c r="H230" i="2" s="1"/>
  <c r="I268" i="4"/>
  <c r="D269" i="4"/>
  <c r="H269" i="4" s="1"/>
  <c r="I230" i="2" l="1"/>
  <c r="D231" i="2"/>
  <c r="I269" i="4"/>
  <c r="D270" i="4"/>
  <c r="H270" i="4" s="1"/>
  <c r="E231" i="2" l="1"/>
  <c r="F231" i="2"/>
  <c r="D271" i="4"/>
  <c r="H271" i="4" s="1"/>
  <c r="I270" i="4"/>
  <c r="G231" i="2" l="1"/>
  <c r="H231" i="2" s="1"/>
  <c r="I271" i="4"/>
  <c r="D272" i="4"/>
  <c r="H272" i="4" s="1"/>
  <c r="I231" i="2" l="1"/>
  <c r="D232" i="2"/>
  <c r="I272" i="4"/>
  <c r="D273" i="4"/>
  <c r="H273" i="4" s="1"/>
  <c r="E232" i="2" l="1"/>
  <c r="F232" i="2"/>
  <c r="I273" i="4"/>
  <c r="D274" i="4"/>
  <c r="H274" i="4" s="1"/>
  <c r="G232" i="2" l="1"/>
  <c r="H232" i="2" s="1"/>
  <c r="D275" i="4"/>
  <c r="H275" i="4" s="1"/>
  <c r="I274" i="4"/>
  <c r="I232" i="2" l="1"/>
  <c r="D233" i="2"/>
  <c r="I275" i="4"/>
  <c r="D276" i="4"/>
  <c r="H276" i="4" s="1"/>
  <c r="E233" i="2" l="1"/>
  <c r="F233" i="2"/>
  <c r="I276" i="4"/>
  <c r="D277" i="4"/>
  <c r="H277" i="4" s="1"/>
  <c r="G233" i="2" l="1"/>
  <c r="H233" i="2" s="1"/>
  <c r="D234" i="2" s="1"/>
  <c r="I277" i="4"/>
  <c r="D278" i="4"/>
  <c r="H278" i="4" s="1"/>
  <c r="I233" i="2" l="1"/>
  <c r="E234" i="2"/>
  <c r="F234" i="2"/>
  <c r="I278" i="4"/>
  <c r="D279" i="4"/>
  <c r="H279" i="4" s="1"/>
  <c r="G234" i="2" l="1"/>
  <c r="H234" i="2" s="1"/>
  <c r="D280" i="4"/>
  <c r="H280" i="4" s="1"/>
  <c r="I279" i="4"/>
  <c r="I234" i="2" l="1"/>
  <c r="D235" i="2"/>
  <c r="I280" i="4"/>
  <c r="D281" i="4"/>
  <c r="H281" i="4" s="1"/>
  <c r="E235" i="2" l="1"/>
  <c r="F235" i="2"/>
  <c r="D282" i="4"/>
  <c r="H282" i="4" s="1"/>
  <c r="I281" i="4"/>
  <c r="G235" i="2" l="1"/>
  <c r="H235" i="2" s="1"/>
  <c r="D283" i="4"/>
  <c r="H283" i="4" s="1"/>
  <c r="I282" i="4"/>
  <c r="D236" i="2" l="1"/>
  <c r="I235" i="2"/>
  <c r="I283" i="4"/>
  <c r="D284" i="4"/>
  <c r="H284" i="4" s="1"/>
  <c r="E236" i="2" l="1"/>
  <c r="F236" i="2"/>
  <c r="I284" i="4"/>
  <c r="D285" i="4"/>
  <c r="H285" i="4" s="1"/>
  <c r="G236" i="2" l="1"/>
  <c r="H236" i="2" s="1"/>
  <c r="I236" i="2" s="1"/>
  <c r="D286" i="4"/>
  <c r="H286" i="4" s="1"/>
  <c r="I285" i="4"/>
  <c r="D237" i="2" l="1"/>
  <c r="E237" i="2"/>
  <c r="F237" i="2"/>
  <c r="D287" i="4"/>
  <c r="H287" i="4" s="1"/>
  <c r="I286" i="4"/>
  <c r="G237" i="2" l="1"/>
  <c r="H237" i="2" s="1"/>
  <c r="D238" i="2" s="1"/>
  <c r="I287" i="4"/>
  <c r="D288" i="4"/>
  <c r="H288" i="4" s="1"/>
  <c r="I237" i="2" l="1"/>
  <c r="E238" i="2"/>
  <c r="F238" i="2"/>
  <c r="I288" i="4"/>
  <c r="D289" i="4"/>
  <c r="H289" i="4" s="1"/>
  <c r="G238" i="2" l="1"/>
  <c r="H238" i="2" s="1"/>
  <c r="I289" i="4"/>
  <c r="D290" i="4"/>
  <c r="H290" i="4" s="1"/>
  <c r="I238" i="2" l="1"/>
  <c r="D239" i="2"/>
  <c r="I290" i="4"/>
  <c r="D291" i="4"/>
  <c r="H291" i="4" s="1"/>
  <c r="E239" i="2" l="1"/>
  <c r="F239" i="2"/>
  <c r="I291" i="4"/>
  <c r="D292" i="4"/>
  <c r="H292" i="4" s="1"/>
  <c r="G239" i="2" l="1"/>
  <c r="H239" i="2" s="1"/>
  <c r="I292" i="4"/>
  <c r="D293" i="4"/>
  <c r="H293" i="4" s="1"/>
  <c r="I239" i="2" l="1"/>
  <c r="D240" i="2"/>
  <c r="D294" i="4"/>
  <c r="H294" i="4" s="1"/>
  <c r="I293" i="4"/>
  <c r="E240" i="2" l="1"/>
  <c r="F240" i="2"/>
  <c r="I294" i="4"/>
  <c r="D295" i="4"/>
  <c r="H295" i="4" s="1"/>
  <c r="G240" i="2" l="1"/>
  <c r="H240" i="2" s="1"/>
  <c r="I295" i="4"/>
  <c r="D296" i="4"/>
  <c r="H296" i="4" s="1"/>
  <c r="D241" i="2" l="1"/>
  <c r="I240" i="2"/>
  <c r="I296" i="4"/>
  <c r="D297" i="4"/>
  <c r="H297" i="4" s="1"/>
  <c r="E241" i="2" l="1"/>
  <c r="F241" i="2"/>
  <c r="D298" i="4"/>
  <c r="H298" i="4" s="1"/>
  <c r="I297" i="4"/>
  <c r="G241" i="2" l="1"/>
  <c r="H241" i="2" s="1"/>
  <c r="D299" i="4"/>
  <c r="H299" i="4" s="1"/>
  <c r="I298" i="4"/>
  <c r="D242" i="2" l="1"/>
  <c r="I241" i="2"/>
  <c r="I299" i="4"/>
  <c r="D300" i="4"/>
  <c r="H300" i="4" s="1"/>
  <c r="E242" i="2" l="1"/>
  <c r="F242" i="2"/>
  <c r="D301" i="4"/>
  <c r="H301" i="4" s="1"/>
  <c r="I300" i="4"/>
  <c r="G242" i="2" l="1"/>
  <c r="H242" i="2" s="1"/>
  <c r="D302" i="4"/>
  <c r="H302" i="4" s="1"/>
  <c r="I301" i="4"/>
  <c r="D243" i="2" l="1"/>
  <c r="I242" i="2"/>
  <c r="D303" i="4"/>
  <c r="H303" i="4" s="1"/>
  <c r="I302" i="4"/>
  <c r="E243" i="2" l="1"/>
  <c r="F243" i="2"/>
  <c r="I303" i="4"/>
  <c r="D304" i="4"/>
  <c r="H304" i="4" s="1"/>
  <c r="G243" i="2" l="1"/>
  <c r="H243" i="2" s="1"/>
  <c r="I304" i="4"/>
  <c r="D305" i="4"/>
  <c r="H305" i="4" s="1"/>
  <c r="D244" i="2" l="1"/>
  <c r="I243" i="2"/>
  <c r="I305" i="4"/>
  <c r="D306" i="4"/>
  <c r="H306" i="4" s="1"/>
  <c r="E244" i="2" l="1"/>
  <c r="F244" i="2"/>
  <c r="D307" i="4"/>
  <c r="H307" i="4" s="1"/>
  <c r="I306" i="4"/>
  <c r="G244" i="2" l="1"/>
  <c r="H244" i="2" s="1"/>
  <c r="D308" i="4"/>
  <c r="H308" i="4" s="1"/>
  <c r="I307" i="4"/>
  <c r="D245" i="2" l="1"/>
  <c r="I244" i="2"/>
  <c r="I308" i="4"/>
  <c r="D309" i="4"/>
  <c r="H309" i="4" s="1"/>
  <c r="E245" i="2" l="1"/>
  <c r="F245" i="2"/>
  <c r="D310" i="4"/>
  <c r="H310" i="4" s="1"/>
  <c r="I309" i="4"/>
  <c r="G245" i="2" l="1"/>
  <c r="H245" i="2" s="1"/>
  <c r="D311" i="4"/>
  <c r="H311" i="4" s="1"/>
  <c r="I310" i="4"/>
  <c r="D246" i="2" l="1"/>
  <c r="I245" i="2"/>
  <c r="I311" i="4"/>
  <c r="D312" i="4"/>
  <c r="H312" i="4" s="1"/>
  <c r="E246" i="2" l="1"/>
  <c r="F246" i="2"/>
  <c r="I312" i="4"/>
  <c r="D313" i="4"/>
  <c r="H313" i="4" s="1"/>
  <c r="G246" i="2" l="1"/>
  <c r="H246" i="2" s="1"/>
  <c r="I313" i="4"/>
  <c r="D314" i="4"/>
  <c r="H314" i="4" s="1"/>
  <c r="D247" i="2" l="1"/>
  <c r="I246" i="2"/>
  <c r="I314" i="4"/>
  <c r="D315" i="4"/>
  <c r="H315" i="4" s="1"/>
  <c r="E247" i="2" l="1"/>
  <c r="F247" i="2"/>
  <c r="D316" i="4"/>
  <c r="H316" i="4" s="1"/>
  <c r="I315" i="4"/>
  <c r="G247" i="2" l="1"/>
  <c r="H247" i="2" s="1"/>
  <c r="I247" i="2" s="1"/>
  <c r="D317" i="4"/>
  <c r="H317" i="4" s="1"/>
  <c r="I316" i="4"/>
  <c r="D248" i="2" l="1"/>
  <c r="E248" i="2" s="1"/>
  <c r="I317" i="4"/>
  <c r="D318" i="4"/>
  <c r="H318" i="4" s="1"/>
  <c r="F248" i="2" l="1"/>
  <c r="G248" i="2" s="1"/>
  <c r="H248" i="2" s="1"/>
  <c r="I318" i="4"/>
  <c r="D319" i="4"/>
  <c r="H319" i="4" s="1"/>
  <c r="I248" i="2" l="1"/>
  <c r="D249" i="2"/>
  <c r="E249" i="2" s="1"/>
  <c r="D320" i="4"/>
  <c r="H320" i="4" s="1"/>
  <c r="I319" i="4"/>
  <c r="F249" i="2" l="1"/>
  <c r="G249" i="2" s="1"/>
  <c r="H249" i="2" s="1"/>
  <c r="I320" i="4"/>
  <c r="D321" i="4"/>
  <c r="H321" i="4" s="1"/>
  <c r="I249" i="2" l="1"/>
  <c r="D250" i="2"/>
  <c r="D322" i="4"/>
  <c r="H322" i="4" s="1"/>
  <c r="I321" i="4"/>
  <c r="E250" i="2" l="1"/>
  <c r="F250" i="2"/>
  <c r="D323" i="4"/>
  <c r="H323" i="4" s="1"/>
  <c r="I322" i="4"/>
  <c r="G250" i="2" l="1"/>
  <c r="H250" i="2" s="1"/>
  <c r="I250" i="2" s="1"/>
  <c r="D324" i="4"/>
  <c r="H324" i="4" s="1"/>
  <c r="I323" i="4"/>
  <c r="D251" i="2" l="1"/>
  <c r="E251" i="2" s="1"/>
  <c r="D325" i="4"/>
  <c r="H325" i="4" s="1"/>
  <c r="I324" i="4"/>
  <c r="F251" i="2" l="1"/>
  <c r="G251" i="2"/>
  <c r="H251" i="2" s="1"/>
  <c r="I251" i="2" s="1"/>
  <c r="D326" i="4"/>
  <c r="H326" i="4" s="1"/>
  <c r="I325" i="4"/>
  <c r="D252" i="2" l="1"/>
  <c r="E252" i="2" s="1"/>
  <c r="I326" i="4"/>
  <c r="D327" i="4"/>
  <c r="H327" i="4" s="1"/>
  <c r="F252" i="2" l="1"/>
  <c r="G252" i="2"/>
  <c r="H252" i="2" s="1"/>
  <c r="D253" i="2" s="1"/>
  <c r="H253" i="2" s="1"/>
  <c r="D328" i="4"/>
  <c r="H328" i="4" s="1"/>
  <c r="I327" i="4"/>
  <c r="I252" i="2" l="1"/>
  <c r="I253" i="2"/>
  <c r="D254" i="2"/>
  <c r="H254" i="2" s="1"/>
  <c r="D329" i="4"/>
  <c r="H329" i="4" s="1"/>
  <c r="I328" i="4"/>
  <c r="D255" i="2" l="1"/>
  <c r="H255" i="2" s="1"/>
  <c r="I254" i="2"/>
  <c r="I329" i="4"/>
  <c r="D330" i="4"/>
  <c r="H330" i="4" s="1"/>
  <c r="I255" i="2" l="1"/>
  <c r="D256" i="2"/>
  <c r="H256" i="2" s="1"/>
  <c r="D331" i="4"/>
  <c r="H331" i="4" s="1"/>
  <c r="I330" i="4"/>
  <c r="I256" i="2" l="1"/>
  <c r="D257" i="2"/>
  <c r="H257" i="2" s="1"/>
  <c r="D332" i="4"/>
  <c r="H332" i="4" s="1"/>
  <c r="I331" i="4"/>
  <c r="D258" i="2" l="1"/>
  <c r="H258" i="2" s="1"/>
  <c r="I257" i="2"/>
  <c r="D333" i="4"/>
  <c r="H333" i="4" s="1"/>
  <c r="I332" i="4"/>
  <c r="D259" i="2" l="1"/>
  <c r="H259" i="2" s="1"/>
  <c r="I258" i="2"/>
  <c r="D334" i="4"/>
  <c r="H334" i="4" s="1"/>
  <c r="I333" i="4"/>
  <c r="I259" i="2" l="1"/>
  <c r="D260" i="2"/>
  <c r="H260" i="2" s="1"/>
  <c r="D335" i="4"/>
  <c r="H335" i="4" s="1"/>
  <c r="I334" i="4"/>
  <c r="D261" i="2" l="1"/>
  <c r="H261" i="2" s="1"/>
  <c r="I260" i="2"/>
  <c r="D336" i="4"/>
  <c r="H336" i="4" s="1"/>
  <c r="I335" i="4"/>
  <c r="D262" i="2" l="1"/>
  <c r="H262" i="2" s="1"/>
  <c r="I261" i="2"/>
  <c r="D337" i="4"/>
  <c r="H337" i="4" s="1"/>
  <c r="I336" i="4"/>
  <c r="I262" i="2" l="1"/>
  <c r="D263" i="2"/>
  <c r="H263" i="2" s="1"/>
  <c r="D338" i="4"/>
  <c r="H338" i="4" s="1"/>
  <c r="I337" i="4"/>
  <c r="D264" i="2" l="1"/>
  <c r="H264" i="2" s="1"/>
  <c r="I263" i="2"/>
  <c r="D339" i="4"/>
  <c r="H339" i="4" s="1"/>
  <c r="I338" i="4"/>
  <c r="D265" i="2" l="1"/>
  <c r="H265" i="2" s="1"/>
  <c r="I264" i="2"/>
  <c r="D340" i="4"/>
  <c r="H340" i="4" s="1"/>
  <c r="I339" i="4"/>
  <c r="I265" i="2" l="1"/>
  <c r="D266" i="2"/>
  <c r="H266" i="2" s="1"/>
  <c r="D341" i="4"/>
  <c r="H341" i="4" s="1"/>
  <c r="I340" i="4"/>
  <c r="D267" i="2" l="1"/>
  <c r="H267" i="2" s="1"/>
  <c r="I266" i="2"/>
  <c r="D342" i="4"/>
  <c r="H342" i="4" s="1"/>
  <c r="I341" i="4"/>
  <c r="D268" i="2" l="1"/>
  <c r="H268" i="2" s="1"/>
  <c r="I267" i="2"/>
  <c r="D343" i="4"/>
  <c r="H343" i="4" s="1"/>
  <c r="I342" i="4"/>
  <c r="D269" i="2" l="1"/>
  <c r="H269" i="2" s="1"/>
  <c r="I268" i="2"/>
  <c r="D344" i="4"/>
  <c r="H344" i="4" s="1"/>
  <c r="I343" i="4"/>
  <c r="I269" i="2" l="1"/>
  <c r="D270" i="2"/>
  <c r="H270" i="2" s="1"/>
  <c r="D345" i="4"/>
  <c r="H345" i="4" s="1"/>
  <c r="I344" i="4"/>
  <c r="D271" i="2" l="1"/>
  <c r="H271" i="2" s="1"/>
  <c r="I270" i="2"/>
  <c r="D346" i="4"/>
  <c r="H346" i="4" s="1"/>
  <c r="I345" i="4"/>
  <c r="I271" i="2" l="1"/>
  <c r="D272" i="2"/>
  <c r="H272" i="2" s="1"/>
  <c r="D347" i="4"/>
  <c r="H347" i="4" s="1"/>
  <c r="I346" i="4"/>
  <c r="D273" i="2" l="1"/>
  <c r="H273" i="2" s="1"/>
  <c r="I272" i="2"/>
  <c r="D348" i="4"/>
  <c r="H348" i="4" s="1"/>
  <c r="I347" i="4"/>
  <c r="D274" i="2" l="1"/>
  <c r="H274" i="2" s="1"/>
  <c r="I273" i="2"/>
  <c r="I348" i="4"/>
  <c r="D349" i="4"/>
  <c r="H349" i="4" s="1"/>
  <c r="I274" i="2" l="1"/>
  <c r="D275" i="2"/>
  <c r="H275" i="2" s="1"/>
  <c r="I349" i="4"/>
  <c r="D350" i="4"/>
  <c r="H350" i="4" s="1"/>
  <c r="I275" i="2" l="1"/>
  <c r="D276" i="2"/>
  <c r="H276" i="2" s="1"/>
  <c r="I350" i="4"/>
  <c r="D351" i="4"/>
  <c r="H351" i="4" s="1"/>
  <c r="I276" i="2" l="1"/>
  <c r="D277" i="2"/>
  <c r="H277" i="2" s="1"/>
  <c r="I351" i="4"/>
  <c r="D352" i="4"/>
  <c r="H352" i="4" s="1"/>
  <c r="I277" i="2" l="1"/>
  <c r="D278" i="2"/>
  <c r="H278" i="2" s="1"/>
  <c r="D353" i="4"/>
  <c r="H353" i="4" s="1"/>
  <c r="I352" i="4"/>
  <c r="D279" i="2" l="1"/>
  <c r="H279" i="2" s="1"/>
  <c r="I278" i="2"/>
  <c r="D354" i="4"/>
  <c r="H354" i="4" s="1"/>
  <c r="I353" i="4"/>
  <c r="I279" i="2" l="1"/>
  <c r="D280" i="2"/>
  <c r="H280" i="2" s="1"/>
  <c r="I354" i="4"/>
  <c r="D355" i="4"/>
  <c r="H355" i="4" s="1"/>
  <c r="I280" i="2" l="1"/>
  <c r="D281" i="2"/>
  <c r="H281" i="2" s="1"/>
  <c r="D356" i="4"/>
  <c r="H356" i="4" s="1"/>
  <c r="I355" i="4"/>
  <c r="I281" i="2" l="1"/>
  <c r="D282" i="2"/>
  <c r="H282" i="2" s="1"/>
  <c r="D357" i="4"/>
  <c r="H357" i="4" s="1"/>
  <c r="I356" i="4"/>
  <c r="I282" i="2" l="1"/>
  <c r="D283" i="2"/>
  <c r="H283" i="2" s="1"/>
  <c r="I357" i="4"/>
  <c r="D358" i="4"/>
  <c r="H358" i="4" s="1"/>
  <c r="I283" i="2" l="1"/>
  <c r="D284" i="2"/>
  <c r="H284" i="2" s="1"/>
  <c r="I358" i="4"/>
  <c r="D359" i="4"/>
  <c r="H359" i="4" s="1"/>
  <c r="I284" i="2" l="1"/>
  <c r="D285" i="2"/>
  <c r="H285" i="2" s="1"/>
  <c r="D360" i="4"/>
  <c r="H360" i="4" s="1"/>
  <c r="I359" i="4"/>
  <c r="I285" i="2" l="1"/>
  <c r="D286" i="2"/>
  <c r="H286" i="2" s="1"/>
  <c r="D361" i="4"/>
  <c r="H361" i="4" s="1"/>
  <c r="I360" i="4"/>
  <c r="I286" i="2" l="1"/>
  <c r="D287" i="2"/>
  <c r="H287" i="2" s="1"/>
  <c r="D362" i="4"/>
  <c r="H362" i="4" s="1"/>
  <c r="I361" i="4"/>
  <c r="I287" i="2" l="1"/>
  <c r="D288" i="2"/>
  <c r="H288" i="2" s="1"/>
  <c r="I362" i="4"/>
  <c r="D363" i="4"/>
  <c r="H363" i="4" s="1"/>
  <c r="D289" i="2" l="1"/>
  <c r="H289" i="2" s="1"/>
  <c r="I288" i="2"/>
  <c r="I363" i="4"/>
  <c r="D364" i="4"/>
  <c r="H364" i="4" s="1"/>
  <c r="I289" i="2" l="1"/>
  <c r="D290" i="2"/>
  <c r="H290" i="2" s="1"/>
  <c r="I364" i="4"/>
  <c r="D365" i="4"/>
  <c r="H365" i="4" s="1"/>
  <c r="I290" i="2" l="1"/>
  <c r="D291" i="2"/>
  <c r="H291" i="2" s="1"/>
  <c r="I365" i="4"/>
  <c r="D366" i="4"/>
  <c r="H366" i="4" s="1"/>
  <c r="I291" i="2" l="1"/>
  <c r="D292" i="2"/>
  <c r="H292" i="2" s="1"/>
  <c r="I366" i="4"/>
  <c r="D367" i="4"/>
  <c r="H367" i="4" s="1"/>
  <c r="I292" i="2" l="1"/>
  <c r="D293" i="2"/>
  <c r="H293" i="2" s="1"/>
  <c r="D368" i="4"/>
  <c r="H368" i="4" s="1"/>
  <c r="I367" i="4"/>
  <c r="I293" i="2" l="1"/>
  <c r="D294" i="2"/>
  <c r="H294" i="2" s="1"/>
  <c r="I368" i="4"/>
  <c r="D369" i="4"/>
  <c r="H369" i="4" s="1"/>
  <c r="I294" i="2" l="1"/>
  <c r="D295" i="2"/>
  <c r="H295" i="2" s="1"/>
  <c r="D370" i="4"/>
  <c r="H370" i="4" s="1"/>
  <c r="I369" i="4"/>
  <c r="D296" i="2" l="1"/>
  <c r="H296" i="2" s="1"/>
  <c r="I295" i="2"/>
  <c r="D371" i="4"/>
  <c r="H371" i="4" s="1"/>
  <c r="I370" i="4"/>
  <c r="D297" i="2" l="1"/>
  <c r="H297" i="2" s="1"/>
  <c r="I296" i="2"/>
  <c r="D372" i="4"/>
  <c r="H372" i="4" s="1"/>
  <c r="I372" i="4" s="1"/>
  <c r="I371" i="4"/>
  <c r="I297" i="2" l="1"/>
  <c r="D298" i="2"/>
  <c r="H298" i="2" s="1"/>
  <c r="D299" i="2" l="1"/>
  <c r="H299" i="2" s="1"/>
  <c r="I298" i="2"/>
  <c r="D300" i="2" l="1"/>
  <c r="H300" i="2" s="1"/>
  <c r="I299" i="2"/>
  <c r="D301" i="2" l="1"/>
  <c r="H301" i="2" s="1"/>
  <c r="I300" i="2"/>
  <c r="I301" i="2" l="1"/>
  <c r="D302" i="2"/>
  <c r="H302" i="2" s="1"/>
  <c r="D303" i="2" l="1"/>
  <c r="H303" i="2" s="1"/>
  <c r="I302" i="2"/>
  <c r="D304" i="2" l="1"/>
  <c r="H304" i="2" s="1"/>
  <c r="I303" i="2"/>
  <c r="D305" i="2" l="1"/>
  <c r="H305" i="2" s="1"/>
  <c r="I304" i="2"/>
  <c r="D306" i="2" l="1"/>
  <c r="H306" i="2" s="1"/>
  <c r="I305" i="2"/>
  <c r="I306" i="2" l="1"/>
  <c r="D307" i="2"/>
  <c r="H307" i="2" s="1"/>
  <c r="D308" i="2" l="1"/>
  <c r="H308" i="2" s="1"/>
  <c r="I307" i="2"/>
  <c r="D309" i="2" l="1"/>
  <c r="H309" i="2" s="1"/>
  <c r="I308" i="2"/>
  <c r="D310" i="2" l="1"/>
  <c r="H310" i="2" s="1"/>
  <c r="I309" i="2"/>
  <c r="I310" i="2" l="1"/>
  <c r="D311" i="2"/>
  <c r="H311" i="2" s="1"/>
  <c r="I311" i="2" l="1"/>
  <c r="D312" i="2"/>
  <c r="H312" i="2" s="1"/>
  <c r="D313" i="2" l="1"/>
  <c r="H313" i="2" s="1"/>
  <c r="I312" i="2"/>
  <c r="I313" i="2" l="1"/>
  <c r="D314" i="2"/>
  <c r="H314" i="2" s="1"/>
  <c r="I314" i="2" s="1"/>
  <c r="D315" i="2" l="1"/>
  <c r="H315" i="2" s="1"/>
  <c r="D316" i="2" l="1"/>
  <c r="I315" i="2"/>
  <c r="H316" i="2" l="1"/>
  <c r="D317" i="2" s="1"/>
  <c r="I316" i="2" l="1"/>
  <c r="H317" i="2" l="1"/>
  <c r="I317" i="2" l="1"/>
  <c r="D318" i="2"/>
  <c r="H318" i="2" l="1"/>
  <c r="D319" i="2" l="1"/>
  <c r="I318" i="2"/>
  <c r="H319" i="2" l="1"/>
  <c r="D320" i="2" l="1"/>
  <c r="I319" i="2"/>
  <c r="H320" i="2" l="1"/>
  <c r="D321" i="2" l="1"/>
  <c r="I320" i="2"/>
  <c r="H321" i="2" l="1"/>
  <c r="I321" i="2" l="1"/>
  <c r="D322" i="2"/>
  <c r="H322" i="2" l="1"/>
  <c r="I322" i="2" l="1"/>
  <c r="D323" i="2"/>
  <c r="H323" i="2" l="1"/>
  <c r="D324" i="2" l="1"/>
  <c r="I323" i="2"/>
  <c r="H324" i="2" l="1"/>
  <c r="I324" i="2" l="1"/>
  <c r="D325" i="2"/>
  <c r="H325" i="2" l="1"/>
  <c r="I325" i="2" l="1"/>
  <c r="D326" i="2"/>
  <c r="H326" i="2" l="1"/>
  <c r="I326" i="2" s="1"/>
  <c r="D327" i="2" l="1"/>
  <c r="H327" i="2" s="1"/>
  <c r="I327" i="2" l="1"/>
  <c r="D328" i="2"/>
  <c r="H328" i="2" l="1"/>
  <c r="D329" i="2" s="1"/>
  <c r="I328" i="2" l="1"/>
  <c r="H329" i="2"/>
  <c r="I329" i="2" l="1"/>
  <c r="D330" i="2"/>
  <c r="H330" i="2" l="1"/>
  <c r="D331" i="2" l="1"/>
  <c r="I330" i="2"/>
  <c r="H331" i="2" l="1"/>
  <c r="I331" i="2" l="1"/>
  <c r="D332" i="2"/>
  <c r="H332" i="2" l="1"/>
  <c r="I332" i="2" l="1"/>
  <c r="D333" i="2"/>
  <c r="H333" i="2" l="1"/>
  <c r="I333" i="2" s="1"/>
  <c r="D334" i="2" l="1"/>
  <c r="H334" i="2" s="1"/>
  <c r="I334" i="2" l="1"/>
  <c r="D335" i="2"/>
  <c r="H335" i="2" l="1"/>
  <c r="I335" i="2" s="1"/>
  <c r="D336" i="2" l="1"/>
  <c r="H336" i="2" s="1"/>
  <c r="D337" i="2" l="1"/>
  <c r="I336" i="2"/>
  <c r="H337" i="2" l="1"/>
  <c r="I337" i="2" l="1"/>
  <c r="D338" i="2"/>
  <c r="H338" i="2" l="1"/>
  <c r="D339" i="2" l="1"/>
  <c r="I338" i="2"/>
  <c r="H339" i="2" l="1"/>
  <c r="D340" i="2" l="1"/>
  <c r="I339" i="2"/>
  <c r="H340" i="2" l="1"/>
  <c r="D341" i="2" l="1"/>
  <c r="I340" i="2"/>
  <c r="H341" i="2" l="1"/>
  <c r="D342" i="2" s="1"/>
  <c r="I341" i="2" l="1"/>
  <c r="H342" i="2"/>
  <c r="I342" i="2" l="1"/>
  <c r="D343" i="2"/>
  <c r="H343" i="2" l="1"/>
  <c r="I343" i="2" l="1"/>
  <c r="D344" i="2"/>
  <c r="H344" i="2" l="1"/>
  <c r="D345" i="2" l="1"/>
  <c r="I344" i="2"/>
  <c r="H345" i="2" l="1"/>
  <c r="I345" i="2" l="1"/>
  <c r="D346" i="2"/>
  <c r="H346" i="2" l="1"/>
  <c r="I346" i="2" l="1"/>
  <c r="D347" i="2"/>
  <c r="H347" i="2" l="1"/>
  <c r="D348" i="2" l="1"/>
  <c r="I347" i="2"/>
  <c r="H348" i="2" l="1"/>
  <c r="D349" i="2" l="1"/>
  <c r="I348" i="2"/>
  <c r="H349" i="2" l="1"/>
  <c r="I349" i="2" s="1"/>
  <c r="D350" i="2" l="1"/>
  <c r="H350" i="2" l="1"/>
  <c r="I350" i="2" s="1"/>
  <c r="D351" i="2" l="1"/>
  <c r="H351" i="2" l="1"/>
  <c r="D352" i="2" s="1"/>
  <c r="I351" i="2" l="1"/>
  <c r="H352" i="2"/>
  <c r="I352" i="2" l="1"/>
  <c r="D353" i="2"/>
  <c r="H353" i="2" l="1"/>
  <c r="I353" i="2" l="1"/>
  <c r="D354" i="2"/>
  <c r="H354" i="2" l="1"/>
  <c r="I354" i="2" l="1"/>
  <c r="D355" i="2"/>
  <c r="H355" i="2" l="1"/>
  <c r="I355" i="2" l="1"/>
  <c r="D356" i="2"/>
  <c r="H356" i="2" l="1"/>
  <c r="I356" i="2" l="1"/>
  <c r="D357" i="2"/>
  <c r="H357" i="2" l="1"/>
  <c r="D358" i="2" l="1"/>
  <c r="I357" i="2"/>
  <c r="H358" i="2" l="1"/>
  <c r="D359" i="2" l="1"/>
  <c r="I358" i="2"/>
  <c r="H359" i="2" l="1"/>
  <c r="I359" i="2" l="1"/>
  <c r="D360" i="2"/>
  <c r="H360" i="2" l="1"/>
  <c r="D361" i="2" l="1"/>
  <c r="I360" i="2"/>
  <c r="H361" i="2" l="1"/>
  <c r="I361" i="2" l="1"/>
  <c r="D362" i="2"/>
  <c r="H362" i="2" l="1"/>
  <c r="I362" i="2" l="1"/>
  <c r="D363" i="2"/>
  <c r="H363" i="2" l="1"/>
  <c r="I363" i="2" l="1"/>
  <c r="D364" i="2"/>
  <c r="H364" i="2" l="1"/>
  <c r="D365" i="2" l="1"/>
  <c r="I364" i="2"/>
  <c r="H365" i="2" l="1"/>
  <c r="I365" i="2" l="1"/>
  <c r="D366" i="2"/>
  <c r="H366" i="2" l="1"/>
  <c r="D367" i="2" l="1"/>
  <c r="I366" i="2"/>
  <c r="H367" i="2" l="1"/>
  <c r="I367" i="2" l="1"/>
  <c r="D368" i="2"/>
  <c r="H368" i="2" l="1"/>
  <c r="I368" i="2" l="1"/>
  <c r="D369" i="2"/>
  <c r="H369" i="2" l="1"/>
  <c r="D370" i="2" l="1"/>
  <c r="I369" i="2"/>
  <c r="H370" i="2" l="1"/>
  <c r="I370" i="2" l="1"/>
  <c r="D371" i="2"/>
  <c r="H371" i="2" l="1"/>
  <c r="D372" i="2" l="1"/>
  <c r="I371" i="2"/>
  <c r="F373" i="2"/>
  <c r="B29" i="1" a="1"/>
  <c r="B29" i="1" l="1"/>
  <c r="E373" i="2"/>
  <c r="B28" i="1" a="1"/>
  <c r="B28" i="1" l="1"/>
  <c r="G373" i="2"/>
  <c r="H372" i="2"/>
  <c r="I372" i="2" s="1"/>
  <c r="B30" i="1" a="1"/>
  <c r="B30"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<sst xmlns="http://schemas.openxmlformats.org/spreadsheetml/2006/main" count="90" uniqueCount="38">
  <si>
    <t>Month</t>
  </si>
  <si>
    <t>Annual Interest Rate</t>
  </si>
  <si>
    <t>Loan Start Date</t>
  </si>
  <si>
    <t>Loan Principle Amount</t>
  </si>
  <si>
    <t>Repayment Number</t>
  </si>
  <si>
    <t>Repayment Type</t>
  </si>
  <si>
    <t>End</t>
  </si>
  <si>
    <t>Review Date</t>
  </si>
  <si>
    <t>Total Loan Repayments</t>
  </si>
  <si>
    <t>Total Interest Paid</t>
  </si>
  <si>
    <t>Outstanding Capital %</t>
  </si>
  <si>
    <t>Next 12 Months</t>
  </si>
  <si>
    <t>Total Capital Repayment</t>
  </si>
  <si>
    <t>Outstanding Capital Balance</t>
  </si>
  <si>
    <t>Loan Period (in months)</t>
  </si>
  <si>
    <t>Original Repayment Amount</t>
  </si>
  <si>
    <t>Residual Value</t>
  </si>
  <si>
    <t>Opening 
Balance</t>
  </si>
  <si>
    <t>Loan 
Repayment</t>
  </si>
  <si>
    <t>Interest 
Charged</t>
  </si>
  <si>
    <t>Capital 
Repaid</t>
  </si>
  <si>
    <t>Closing 
Balance</t>
  </si>
  <si>
    <t>% Capital 
Outstanding</t>
  </si>
  <si>
    <t>Interest 
Rate</t>
  </si>
  <si>
    <t>Cell 
Ref</t>
  </si>
  <si>
    <t>Loan 1</t>
  </si>
  <si>
    <t>Sheet Reference</t>
  </si>
  <si>
    <t>All Periods To Date</t>
  </si>
  <si>
    <t>Overall Loan Period</t>
  </si>
  <si>
    <t>Past 12 Months</t>
  </si>
  <si>
    <t>Loan Amortization Summary</t>
  </si>
  <si>
    <t>Loan 2</t>
  </si>
  <si>
    <t>Loan Amount</t>
  </si>
  <si>
    <t>All Loans</t>
  </si>
  <si>
    <t>Selected Month - Cell Reference</t>
  </si>
  <si>
    <t>Loan Amortization Schedule</t>
  </si>
  <si>
    <t>Loan 3</t>
  </si>
  <si>
    <t>© www.excel-skills.com.au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</si>
</sst>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mmm\-yyyy"/>
  </numFmts>
  <fonts count="18" x14ac:knownFonts="1">
    <font>
      <sz val="10"/>
      <name val="Arial"/>
      <charset val="1"/>
    </font>
    <font>
      <sz val="10"/>
      <name val="Arial"/>
      <family val="2"/>
    </font>
    <font>
      <u/>
      <sz val="8"/>
      <color indexed="12"/>
      <name val="Arial"/>
      <family val="2"/>
    </font>
    <font>
      <sz val="8"/>
      <name val="Arial"/>
      <family val="2"/>
    </font>
    <font>
      <sz val="10"/>
      <name val="Arial"/>
      <family val="2"/>
    </font>
    <font>
      <sz val="8"/>
      <name val="Arial"/>
      <family val="2"/>
    </font>
    <font>
      <sz val="9.5"/>
      <name val="Arial"/>
      <family val="2"/>
    </font>
    <font>
      <sz val="11"/>
      <name val="Century Gothic"/>
      <family val="2"/>
      <scheme val="minor"/>
    </font>
    <font>
      <b/>
      <sz val="10"/>
      <name val="Century Gothic"/>
      <family val="2"/>
      <scheme val="minor"/>
    </font>
    <font>
      <sz val="10"/>
      <name val="Century Gothic"/>
      <family val="2"/>
      <scheme val="minor"/>
    </font>
    <font>
      <b/>
      <u/>
      <sz val="10"/>
      <color indexed="17"/>
      <name val="Century Gothic"/>
      <family val="2"/>
      <scheme val="minor"/>
    </font>
    <font>
      <u/>
      <sz val="10"/>
      <color indexed="12"/>
      <name val="Century Gothic"/>
      <family val="2"/>
      <scheme val="minor"/>
    </font>
    <font>
      <i/>
      <sz val="10"/>
      <name val="Century Gothic"/>
      <family val="2"/>
      <scheme val="minor"/>
    </font>
    <font>
      <b/>
      <sz val="10"/>
      <color theme="0"/>
      <name val="Century Gothic"/>
      <family val="2"/>
      <scheme val="minor"/>
    </font>
    <font>
      <sz val="10"/>
      <color theme="0"/>
      <name val="Century Gothic"/>
      <family val="2"/>
      <scheme val="minor"/>
    </font>
    <font>
      <i/>
      <sz val="10"/>
      <color indexed="8"/>
      <name val="Century Gothic"/>
      <family val="2"/>
      <scheme val="minor"/>
    </font>
    <font>
      <b/>
      <sz val="10"/>
      <color indexed="12"/>
      <name val="Century Gothic"/>
      <family val="2"/>
      <scheme val="minor"/>
    </font>
    <font>
      <b/>
      <sz val="12"/>
      <name val="Century Gothic"/>
      <family val="2"/>
      <scheme val="minor"/>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theme="4" tint="-0.499984740745262"/>
        <bgColor indexed="64"/>
      </patternFill>
    </fill>
  </fills>
  <borders count="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22"/>
      </left>
      <right style="thin">
        <color indexed="22"/>
      </right>
      <top/>
      <bottom style="thin">
        <color indexed="22"/>
      </bottom>
      <diagonal/>
    </border>
  </borders>
  <cellStyleXfs count="5">
    <xf numFmtId="0" fontId="0" fillId="0" borderId="0">
      <alignment wrapText="1"/>
    </xf>
    <xf numFmtId="164" fontId="1" fillId="0" borderId="0" applyFont="0" applyFill="0" applyBorder="0" applyAlignment="0" applyProtection="0">
      <alignment wrapText="1"/>
    </xf>
    <xf numFmtId="0" fontId="2" fillId="0" borderId="0" applyNumberFormat="0" applyFill="0" applyBorder="0" applyAlignment="0" applyProtection="0">
      <alignment vertical="top"/>
      <protection locked="0"/>
    </xf>
    <xf numFmtId="0" fontId="4" fillId="0" borderId="0"/>
    <xf numFmtId="9" fontId="1" fillId="0" borderId="0" applyFont="0" applyFill="0" applyBorder="0" applyAlignment="0" applyProtection="0">
      <alignment wrapText="1"/>
    </xf>
  </cellStyleXfs>
  <cellXfs count="64">
    <xf numFmtId="0" fontId="0" fillId="0" borderId="0" xfId="0">
      <alignment wrapText="1"/>
    </xf>
    <xf numFmtId="0" fontId="6" fillId="0" borderId="0" xfId="0" applyFont="1">
      <alignment wrapText="1"/>
    </xf>
    <xf numFmtId="0" fontId="7" fillId="0" borderId="0" xfId="0" applyFont="1">
      <alignment wrapText="1"/>
    </xf>
    <xf numFmtId="0" fontId="8" fillId="0" borderId="0" xfId="0" applyFont="1" applyAlignment="1" applyProtection="1">
      <protection hidden="1"/>
    </xf>
    <xf numFmtId="164" fontId="9" fillId="0" borderId="0" xfId="1" applyFont="1" applyAlignment="1" applyProtection="1">
      <protection hidden="1"/>
    </xf>
    <xf numFmtId="0" fontId="9" fillId="0" borderId="0" xfId="0" applyFont="1" applyProtection="1">
      <alignment wrapText="1"/>
      <protection hidden="1"/>
    </xf>
    <xf numFmtId="0" fontId="10" fillId="0" borderId="0" xfId="2" applyFont="1" applyAlignment="1" applyProtection="1">
      <alignment horizontal="right"/>
      <protection hidden="1"/>
    </xf>
    <xf numFmtId="0" fontId="9" fillId="0" borderId="0" xfId="0" applyFont="1" applyAlignment="1" applyProtection="1">
      <protection hidden="1"/>
    </xf>
    <xf numFmtId="0" fontId="11" fillId="0" borderId="0" xfId="2" applyFont="1" applyAlignment="1" applyProtection="1">
      <protection hidden="1"/>
    </xf>
    <xf numFmtId="0" fontId="12" fillId="0" borderId="0" xfId="0" applyFont="1" applyAlignment="1" applyProtection="1">
      <protection hidden="1"/>
    </xf>
    <xf numFmtId="0" fontId="11" fillId="0" borderId="0" xfId="2" applyFont="1" applyAlignment="1" applyProtection="1">
      <alignment horizontal="right"/>
      <protection hidden="1"/>
    </xf>
    <xf numFmtId="0" fontId="12" fillId="0" borderId="0" xfId="0" applyFont="1" applyAlignment="1" applyProtection="1">
      <alignment wrapText="1"/>
      <protection hidden="1"/>
    </xf>
    <xf numFmtId="14" fontId="8" fillId="2" borderId="2" xfId="1" applyNumberFormat="1" applyFont="1" applyFill="1" applyBorder="1" applyAlignment="1" applyProtection="1">
      <alignment horizontal="center" vertical="center"/>
      <protection locked="0"/>
    </xf>
    <xf numFmtId="14" fontId="14" fillId="0" borderId="0" xfId="1" applyNumberFormat="1" applyFont="1" applyAlignment="1" applyProtection="1">
      <alignment horizontal="center" vertical="center"/>
      <protection hidden="1"/>
    </xf>
    <xf numFmtId="0" fontId="9" fillId="0" borderId="0" xfId="0" applyFont="1" applyAlignment="1" applyProtection="1">
      <alignment vertical="center" wrapText="1"/>
      <protection hidden="1"/>
    </xf>
    <xf numFmtId="0" fontId="9" fillId="0" borderId="0" xfId="0" applyFont="1" applyAlignment="1" applyProtection="1">
      <alignment vertical="center"/>
      <protection hidden="1"/>
    </xf>
    <xf numFmtId="164" fontId="12" fillId="0" borderId="0" xfId="1" applyFont="1" applyAlignment="1" applyProtection="1">
      <alignment horizontal="center"/>
      <protection hidden="1"/>
    </xf>
    <xf numFmtId="164" fontId="12" fillId="0" borderId="0" xfId="1" applyFont="1" applyAlignment="1" applyProtection="1">
      <protection hidden="1"/>
    </xf>
    <xf numFmtId="0" fontId="12" fillId="0" borderId="0" xfId="0" applyFont="1" applyProtection="1">
      <alignment wrapText="1"/>
      <protection hidden="1"/>
    </xf>
    <xf numFmtId="14" fontId="15" fillId="0" borderId="0" xfId="1" applyNumberFormat="1" applyFont="1" applyAlignment="1" applyProtection="1">
      <alignment horizontal="center"/>
      <protection hidden="1"/>
    </xf>
    <xf numFmtId="39" fontId="12" fillId="0" borderId="0" xfId="1" applyNumberFormat="1" applyFont="1" applyBorder="1" applyAlignment="1" applyProtection="1">
      <alignment horizontal="center"/>
      <protection hidden="1"/>
    </xf>
    <xf numFmtId="0" fontId="14" fillId="0" borderId="0" xfId="0" applyFont="1" applyAlignment="1" applyProtection="1">
      <protection hidden="1"/>
    </xf>
    <xf numFmtId="164" fontId="9" fillId="0" borderId="2" xfId="1" applyFont="1" applyBorder="1" applyAlignment="1" applyProtection="1">
      <protection hidden="1"/>
    </xf>
    <xf numFmtId="0" fontId="9" fillId="0" borderId="0" xfId="0" applyFont="1" applyFill="1" applyBorder="1" applyAlignment="1" applyProtection="1">
      <protection hidden="1"/>
    </xf>
    <xf numFmtId="165" fontId="9" fillId="0" borderId="0" xfId="4" applyNumberFormat="1" applyFont="1" applyFill="1" applyBorder="1" applyAlignment="1" applyProtection="1">
      <protection hidden="1"/>
    </xf>
    <xf numFmtId="165" fontId="9" fillId="0" borderId="2" xfId="4" applyNumberFormat="1" applyFont="1" applyBorder="1" applyAlignment="1" applyProtection="1">
      <protection hidden="1"/>
    </xf>
    <xf numFmtId="165" fontId="9" fillId="0" borderId="0" xfId="4" applyNumberFormat="1" applyFont="1" applyAlignment="1" applyProtection="1">
      <protection hidden="1"/>
    </xf>
    <xf numFmtId="165" fontId="9" fillId="0" borderId="0" xfId="4" applyNumberFormat="1" applyFont="1" applyProtection="1">
      <alignment wrapText="1"/>
      <protection hidden="1"/>
    </xf>
    <xf numFmtId="0" fontId="16" fillId="0" borderId="0" xfId="0" applyFont="1" applyAlignment="1" applyProtection="1">
      <protection hidden="1"/>
    </xf>
    <xf numFmtId="0" fontId="9" fillId="0" borderId="0" xfId="3" applyFont="1" applyProtection="1">
      <protection hidden="1"/>
    </xf>
    <xf numFmtId="166" fontId="9" fillId="0" borderId="0" xfId="3" applyNumberFormat="1" applyFont="1" applyProtection="1">
      <protection hidden="1"/>
    </xf>
    <xf numFmtId="164" fontId="9" fillId="2" borderId="2" xfId="1" applyFont="1" applyFill="1" applyBorder="1" applyAlignment="1" applyProtection="1">
      <protection locked="0"/>
    </xf>
    <xf numFmtId="10" fontId="9" fillId="2" borderId="2" xfId="1" applyNumberFormat="1" applyFont="1" applyFill="1" applyBorder="1" applyAlignment="1" applyProtection="1">
      <protection locked="0"/>
    </xf>
    <xf numFmtId="164" fontId="9" fillId="0" borderId="0" xfId="1" applyFont="1" applyFill="1" applyBorder="1" applyAlignment="1" applyProtection="1">
      <protection hidden="1"/>
    </xf>
    <xf numFmtId="164" fontId="9" fillId="3" borderId="2" xfId="1" applyFont="1" applyFill="1" applyBorder="1" applyAlignment="1" applyProtection="1">
      <protection hidden="1"/>
    </xf>
    <xf numFmtId="14" fontId="9" fillId="2" borderId="2" xfId="1" applyNumberFormat="1" applyFont="1" applyFill="1" applyBorder="1" applyAlignment="1" applyProtection="1">
      <alignment horizontal="right"/>
      <protection locked="0"/>
    </xf>
    <xf numFmtId="165" fontId="9" fillId="2" borderId="2" xfId="4" applyNumberFormat="1" applyFont="1" applyFill="1" applyBorder="1" applyAlignment="1" applyProtection="1">
      <alignment horizontal="center"/>
      <protection locked="0"/>
    </xf>
    <xf numFmtId="0" fontId="9" fillId="0" borderId="0" xfId="3" applyFont="1" applyFill="1" applyBorder="1" applyAlignment="1" applyProtection="1">
      <alignment horizontal="left"/>
      <protection hidden="1"/>
    </xf>
    <xf numFmtId="166" fontId="8" fillId="3" borderId="2" xfId="3" applyNumberFormat="1" applyFont="1" applyFill="1" applyBorder="1" applyAlignment="1" applyProtection="1">
      <alignment horizontal="center" wrapText="1"/>
      <protection hidden="1"/>
    </xf>
    <xf numFmtId="0" fontId="8" fillId="3" borderId="2" xfId="3" applyFont="1" applyFill="1" applyBorder="1" applyAlignment="1" applyProtection="1">
      <alignment horizontal="center" wrapText="1"/>
      <protection hidden="1"/>
    </xf>
    <xf numFmtId="164" fontId="8" fillId="3" borderId="2" xfId="1" applyFont="1" applyFill="1" applyBorder="1" applyAlignment="1" applyProtection="1">
      <alignment horizontal="center" wrapText="1"/>
      <protection hidden="1"/>
    </xf>
    <xf numFmtId="165" fontId="8" fillId="3" borderId="2" xfId="4" applyNumberFormat="1" applyFont="1" applyFill="1" applyBorder="1" applyAlignment="1" applyProtection="1">
      <alignment horizontal="center" wrapText="1"/>
      <protection hidden="1"/>
    </xf>
    <xf numFmtId="0" fontId="8" fillId="0" borderId="0" xfId="3" applyFont="1" applyAlignment="1" applyProtection="1">
      <alignment horizontal="center" wrapText="1"/>
      <protection hidden="1"/>
    </xf>
    <xf numFmtId="164" fontId="8" fillId="2" borderId="2" xfId="1" applyFont="1" applyFill="1" applyBorder="1" applyAlignment="1" applyProtection="1">
      <alignment horizontal="center" wrapText="1"/>
      <protection hidden="1"/>
    </xf>
    <xf numFmtId="166" fontId="9" fillId="0" borderId="0" xfId="3" applyNumberFormat="1" applyFont="1" applyAlignment="1" applyProtection="1">
      <alignment horizontal="center"/>
      <protection hidden="1"/>
    </xf>
    <xf numFmtId="164" fontId="9" fillId="0" borderId="0" xfId="1" applyFont="1" applyAlignment="1" applyProtection="1">
      <alignment horizontal="center"/>
      <protection hidden="1"/>
    </xf>
    <xf numFmtId="0" fontId="9" fillId="0" borderId="0" xfId="3" applyFont="1" applyAlignment="1" applyProtection="1">
      <alignment horizontal="center"/>
      <protection hidden="1"/>
    </xf>
    <xf numFmtId="10" fontId="9" fillId="4" borderId="7" xfId="4" applyNumberFormat="1" applyFont="1" applyFill="1" applyBorder="1" applyAlignment="1" applyProtection="1">
      <protection locked="0"/>
    </xf>
    <xf numFmtId="166" fontId="9" fillId="0" borderId="0" xfId="0" applyNumberFormat="1" applyFont="1" applyAlignment="1" applyProtection="1">
      <alignment horizontal="center"/>
      <protection hidden="1"/>
    </xf>
    <xf numFmtId="10" fontId="9" fillId="2" borderId="1" xfId="4" applyNumberFormat="1" applyFont="1" applyFill="1" applyBorder="1" applyAlignment="1" applyProtection="1">
      <protection locked="0"/>
    </xf>
    <xf numFmtId="166" fontId="8" fillId="0" borderId="0" xfId="3" applyNumberFormat="1" applyFont="1" applyProtection="1">
      <protection hidden="1"/>
    </xf>
    <xf numFmtId="0" fontId="8" fillId="0" borderId="0" xfId="3" applyFont="1" applyProtection="1">
      <protection hidden="1"/>
    </xf>
    <xf numFmtId="164" fontId="8" fillId="0" borderId="0" xfId="1" applyFont="1" applyAlignment="1" applyProtection="1">
      <protection hidden="1"/>
    </xf>
    <xf numFmtId="164" fontId="8" fillId="0" borderId="6" xfId="1" applyFont="1" applyBorder="1" applyAlignment="1" applyProtection="1">
      <protection hidden="1"/>
    </xf>
    <xf numFmtId="165" fontId="8" fillId="0" borderId="0" xfId="4" applyNumberFormat="1" applyFont="1" applyAlignment="1" applyProtection="1">
      <protection hidden="1"/>
    </xf>
    <xf numFmtId="0" fontId="8" fillId="0" borderId="0" xfId="0" applyFont="1" applyProtection="1">
      <alignment wrapText="1"/>
      <protection hidden="1"/>
    </xf>
    <xf numFmtId="0" fontId="17" fillId="0" borderId="0" xfId="0" applyFont="1" applyAlignment="1" applyProtection="1">
      <protection hidden="1"/>
    </xf>
    <xf numFmtId="0" fontId="13" fillId="5" borderId="2" xfId="0" applyFont="1" applyFill="1" applyBorder="1" applyAlignment="1" applyProtection="1">
      <alignment horizontal="center" vertical="center"/>
      <protection hidden="1"/>
    </xf>
    <xf numFmtId="0" fontId="13" fillId="5" borderId="3" xfId="1" applyNumberFormat="1" applyFont="1" applyFill="1" applyBorder="1" applyAlignment="1" applyProtection="1">
      <alignment horizontal="left"/>
      <protection hidden="1"/>
    </xf>
    <xf numFmtId="0" fontId="13" fillId="5" borderId="4" xfId="1" applyNumberFormat="1" applyFont="1" applyFill="1" applyBorder="1" applyAlignment="1" applyProtection="1">
      <alignment horizontal="left"/>
      <protection hidden="1"/>
    </xf>
    <xf numFmtId="0" fontId="13" fillId="5" borderId="5" xfId="1" applyNumberFormat="1" applyFont="1" applyFill="1" applyBorder="1" applyAlignment="1" applyProtection="1">
      <alignment horizontal="left"/>
      <protection hidden="1"/>
    </xf>
    <xf numFmtId="0" fontId="13" fillId="5" borderId="3" xfId="1" applyNumberFormat="1" applyFont="1" applyFill="1" applyBorder="1" applyAlignment="1" applyProtection="1">
      <alignment horizontal="left"/>
      <protection hidden="1"/>
    </xf>
    <xf numFmtId="0" fontId="13" fillId="5" borderId="4" xfId="1" applyNumberFormat="1" applyFont="1" applyFill="1" applyBorder="1" applyAlignment="1" applyProtection="1">
      <alignment horizontal="left"/>
      <protection hidden="1"/>
    </xf>
    <xf numFmtId="0" fontId="13" fillId="5" borderId="5" xfId="1" applyNumberFormat="1" applyFont="1" applyFill="1" applyBorder="1" applyAlignment="1" applyProtection="1">
      <alignment horizontal="left"/>
      <protection hidden="1"/>
    </xf>
  </cellXfs>
  <cellStyles count="5">
    <cellStyle name="Comma" xfId="1" builtinId="3"/>
    <cellStyle name="Hyperlink" xfId="2" builtinId="8"/>
    <cellStyle name="Normal" xfId="0" builtinId="0"/>
    <cellStyle name="Normal_Amortisation" xfId="3" xr:uid="{00000000-0005-0000-0000-000003000000}"/>
    <cellStyle name="Percent" xfId="4" builtinId="5"/>
  </cellStyles>
  <dxfs count="1">
    <dxf>
      <font>
        <b/>
        <i val="0"/>
        <color theme="0"/>
      </font>
      <fill>
        <patternFill>
          <bgColor rgb="FFFF0000"/>
        </patternFill>
      </fill>
    </dxf>
  </dxfs>
  <tableStyles count="0" defaultTableStyle="TableStyleMedium9" defaultPivotStyle="PivotStyleLight16"/>
  <colors>
    <mruColors>
      <color rgb="FFCCFFFF"/>
      <color rgb="FF292929"/>
      <color rgb="FF2496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excel-skills.com.au/loan-amortization-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30480</xdr:colOff>
      <xdr:row>0</xdr:row>
      <xdr:rowOff>30480</xdr:rowOff>
    </xdr:from>
    <xdr:to>
      <xdr:col>8</xdr:col>
      <xdr:colOff>687120</xdr:colOff>
      <xdr:row>21</xdr:row>
      <xdr:rowOff>21630</xdr:rowOff>
    </xdr:to>
    <xdr:grpSp>
      <xdr:nvGrpSpPr>
        <xdr:cNvPr id="4" name="Group 3">
          <a:extLst>
            <a:ext uri="{FF2B5EF4-FFF2-40B4-BE49-F238E27FC236}">
              <a16:creationId xmlns:a16="http://schemas.microsoft.com/office/drawing/2014/main" id="{8A7AD411-1F79-4556-A85B-477FA10D027B}"/>
            </a:ext>
          </a:extLst>
        </xdr:cNvPr>
        <xdr:cNvGrpSpPr/>
      </xdr:nvGrpSpPr>
      <xdr:grpSpPr>
        <a:xfrm>
          <a:off x="30480" y="3048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63E5A42A-0FC1-4703-B79F-2B839B75E0CE}"/>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LOAN AMORTIZATION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loan amortization template enables users to create amortization schedules for multiple loans and to review interest, capital repayments and outstanding balances based on any user defined date. The template is suitable for any loan which is repaid on a monthly basis and accommodates variable monthly interest rates.</a:t>
            </a:r>
          </a:p>
          <a:p>
            <a:pPr marL="0" algn="just" rtl="0">
              <a:lnSpc>
                <a:spcPct val="100000"/>
              </a:lnSpc>
              <a:spcBef>
                <a:spcPts val="300"/>
              </a:spcBef>
              <a:spcAft>
                <a:spcPts val="300"/>
              </a:spcAft>
              <a:defRPr sz="1000"/>
            </a:pPr>
            <a:r>
              <a:rPr lang="en-US" sz="1200" b="1" i="0" u="none" strike="noStrike" baseline="0">
                <a:solidFill>
                  <a:srgbClr val="FFFFFF"/>
                </a:solidFill>
                <a:latin typeface="+mn-lt"/>
                <a:cs typeface="Arial" panose="020B0604020202020204" pitchFamily="34" charset="0"/>
              </a:rPr>
              <a:t>View all our unique templates!</a:t>
            </a:r>
          </a:p>
          <a:p>
            <a:pPr marL="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free template forms part of our unique range of innovative Excel templates which features accounting in Excel, financial statements, management accounts, cash flow projections, business valuations, fixed assets, costing &amp; inventory, monthly payroll and a lot more.</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076C1620-27DD-4476-89AE-2FB6D28C0382}"/>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more templates!</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441FB8EB-5AB3-4A25-BF6B-DCACC26A17B3}"/>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4</xdr:col>
      <xdr:colOff>56145</xdr:colOff>
      <xdr:row>1</xdr:row>
      <xdr:rowOff>80208</xdr:rowOff>
    </xdr:from>
    <xdr:ext cx="5518485" cy="1308261"/>
    <xdr:sp macro="" textlink="">
      <xdr:nvSpPr>
        <xdr:cNvPr id="5" name="Rectangle 17">
          <a:extLst>
            <a:ext uri="{FF2B5EF4-FFF2-40B4-BE49-F238E27FC236}">
              <a16:creationId xmlns:a16="http://schemas.microsoft.com/office/drawing/2014/main" id="{4B45A671-A557-40AF-BCF8-8D6DC2232DAF}"/>
            </a:ext>
          </a:extLst>
        </xdr:cNvPr>
        <xdr:cNvSpPr>
          <a:spLocks noChangeArrowheads="1"/>
        </xdr:cNvSpPr>
      </xdr:nvSpPr>
      <xdr:spPr bwMode="auto">
        <a:xfrm>
          <a:off x="5654840" y="280734"/>
          <a:ext cx="5518485"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Review the interest, capital and outstanding balances of multiple loans at various stages during the loan period by simply entering a loan review date in cell B3. All the calculations on this sheet are automated and based on the individual loan amortization sheets.</a:t>
          </a:r>
        </a:p>
      </xdr:txBody>
    </xdr:sp>
    <xdr:clientData fLocksWithSheet="0" fPrintsWithSheet="0"/>
  </xdr:oneCellAnchor>
  <xdr:oneCellAnchor>
    <xdr:from>
      <xdr:col>4</xdr:col>
      <xdr:colOff>56146</xdr:colOff>
      <xdr:row>9</xdr:row>
      <xdr:rowOff>72259</xdr:rowOff>
    </xdr:from>
    <xdr:ext cx="5975685" cy="1500622"/>
    <xdr:sp macro="" textlink="">
      <xdr:nvSpPr>
        <xdr:cNvPr id="6" name="Rectangle 17">
          <a:extLst>
            <a:ext uri="{FF2B5EF4-FFF2-40B4-BE49-F238E27FC236}">
              <a16:creationId xmlns:a16="http://schemas.microsoft.com/office/drawing/2014/main" id="{B55CA23A-026F-4F4E-95B1-F80055AD843C}"/>
            </a:ext>
          </a:extLst>
        </xdr:cNvPr>
        <xdr:cNvSpPr>
          <a:spLocks noChangeArrowheads="1"/>
        </xdr:cNvSpPr>
      </xdr:nvSpPr>
      <xdr:spPr bwMode="auto">
        <a:xfrm>
          <a:off x="5654841" y="1876996"/>
          <a:ext cx="5975685"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Add more loans!</a:t>
          </a:r>
        </a:p>
        <a:p>
          <a:pPr algn="just" rtl="0">
            <a:lnSpc>
              <a:spcPts val="1500"/>
            </a:lnSpc>
            <a:defRPr sz="1000"/>
          </a:pPr>
          <a:r>
            <a:rPr lang="en-US" sz="1100" b="1" i="0" u="none" strike="noStrike" baseline="0">
              <a:solidFill>
                <a:schemeClr val="bg1"/>
              </a:solidFill>
              <a:latin typeface="+mn-lt"/>
              <a:cs typeface="Arial"/>
            </a:rPr>
            <a:t>You can add additional loans to the template by copying the last column, copying one of the amortization sheets and renaming the copied sheet to "Amort" and the next two-digit number (refer to the current sheet names). The calculations in the appropriate column on this sheet will then be updated automatically based on the loan amortization schedule on the new sheet.</a:t>
          </a:r>
        </a:p>
      </xdr:txBody>
    </xdr:sp>
    <xdr:clientData fLocksWithSheet="0" fPrintsWithSheet="0"/>
  </xdr:oneCellAnchor>
  <xdr:oneCellAnchor>
    <xdr:from>
      <xdr:col>4</xdr:col>
      <xdr:colOff>56143</xdr:colOff>
      <xdr:row>17</xdr:row>
      <xdr:rowOff>8092</xdr:rowOff>
    </xdr:from>
    <xdr:ext cx="5983709" cy="1500622"/>
    <xdr:sp macro="" textlink="">
      <xdr:nvSpPr>
        <xdr:cNvPr id="7" name="Rectangle 17">
          <a:extLst>
            <a:ext uri="{FF2B5EF4-FFF2-40B4-BE49-F238E27FC236}">
              <a16:creationId xmlns:a16="http://schemas.microsoft.com/office/drawing/2014/main" id="{87ECFEF2-B3F9-4F97-BE2B-DEC2E615277A}"/>
            </a:ext>
          </a:extLst>
        </xdr:cNvPr>
        <xdr:cNvSpPr>
          <a:spLocks noChangeArrowheads="1"/>
        </xdr:cNvSpPr>
      </xdr:nvSpPr>
      <xdr:spPr bwMode="auto">
        <a:xfrm>
          <a:off x="5654838" y="3417039"/>
          <a:ext cx="5983709"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Example:</a:t>
          </a:r>
        </a:p>
        <a:p>
          <a:pPr algn="just" rtl="0">
            <a:lnSpc>
              <a:spcPts val="1500"/>
            </a:lnSpc>
            <a:defRPr sz="1000"/>
          </a:pPr>
          <a:r>
            <a:rPr lang="en-US" sz="1100" b="1" i="0" u="none" strike="noStrike" baseline="0">
              <a:solidFill>
                <a:schemeClr val="bg1"/>
              </a:solidFill>
              <a:latin typeface="+mn-lt"/>
              <a:cs typeface="Arial"/>
            </a:rPr>
            <a:t>To add a new loan to the standard template, we need to copy column D to column E, create a copy of sheet "Amort03" and change the name of the copied sheet to "Amort04". The calculations in column E will then be updated with the amounts on the new "Amort04" sheet. There is no limit on the number of columns and sheets that can be added to the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4</xdr:col>
      <xdr:colOff>56146</xdr:colOff>
      <xdr:row>2</xdr:row>
      <xdr:rowOff>136430</xdr:rowOff>
    </xdr:from>
    <xdr:ext cx="6593305" cy="1500622"/>
    <xdr:sp macro="" textlink="">
      <xdr:nvSpPr>
        <xdr:cNvPr id="3" name="Rectangle 17">
          <a:extLst>
            <a:ext uri="{FF2B5EF4-FFF2-40B4-BE49-F238E27FC236}">
              <a16:creationId xmlns:a16="http://schemas.microsoft.com/office/drawing/2014/main" id="{C8FAC2D9-AA89-4D18-B0D2-CAB4C8307B24}"/>
            </a:ext>
          </a:extLst>
        </xdr:cNvPr>
        <xdr:cNvSpPr>
          <a:spLocks noChangeArrowheads="1"/>
        </xdr:cNvSpPr>
      </xdr:nvSpPr>
      <xdr:spPr bwMode="auto">
        <a:xfrm>
          <a:off x="4427620" y="537483"/>
          <a:ext cx="6593305"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the appropriate loan terms in the cells with yellow cell backgrounds at the top of the sheet. The template accommodates variable monthly interest rates which can be entered in column K. All the other cells on this sheet contain formulas which are automatically updated based on the values entered. The calculations on this sheet are included in column B on the Summary sheet.</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4</xdr:col>
      <xdr:colOff>56147</xdr:colOff>
      <xdr:row>2</xdr:row>
      <xdr:rowOff>136358</xdr:rowOff>
    </xdr:from>
    <xdr:ext cx="6593305" cy="1500622"/>
    <xdr:sp macro="" textlink="">
      <xdr:nvSpPr>
        <xdr:cNvPr id="3" name="Rectangle 17">
          <a:extLst>
            <a:ext uri="{FF2B5EF4-FFF2-40B4-BE49-F238E27FC236}">
              <a16:creationId xmlns:a16="http://schemas.microsoft.com/office/drawing/2014/main" id="{6BF6B4C9-66BE-46FF-9ED6-5BBD44000770}"/>
            </a:ext>
          </a:extLst>
        </xdr:cNvPr>
        <xdr:cNvSpPr>
          <a:spLocks noChangeArrowheads="1"/>
        </xdr:cNvSpPr>
      </xdr:nvSpPr>
      <xdr:spPr bwMode="auto">
        <a:xfrm>
          <a:off x="4427621" y="537411"/>
          <a:ext cx="6593305"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the appropriate loan terms in the cells with yellow cell backgrounds at the top of the sheet. The template accommodates variable monthly interest rates which can be entered in column K. All the other cells on this sheet contain formulas which are automatically updated based on the values entered. The calculations on this sheet are included in column B on the Summary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4</xdr:col>
      <xdr:colOff>56147</xdr:colOff>
      <xdr:row>2</xdr:row>
      <xdr:rowOff>136358</xdr:rowOff>
    </xdr:from>
    <xdr:ext cx="6593305" cy="1500622"/>
    <xdr:sp macro="" textlink="">
      <xdr:nvSpPr>
        <xdr:cNvPr id="3" name="Rectangle 17">
          <a:extLst>
            <a:ext uri="{FF2B5EF4-FFF2-40B4-BE49-F238E27FC236}">
              <a16:creationId xmlns:a16="http://schemas.microsoft.com/office/drawing/2014/main" id="{70D74377-EDA8-4874-A71F-FEDDBF0F2287}"/>
            </a:ext>
          </a:extLst>
        </xdr:cNvPr>
        <xdr:cNvSpPr>
          <a:spLocks noChangeArrowheads="1"/>
        </xdr:cNvSpPr>
      </xdr:nvSpPr>
      <xdr:spPr bwMode="auto">
        <a:xfrm>
          <a:off x="4427621" y="537411"/>
          <a:ext cx="6593305"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the appropriate loan terms in the cells with yellow cell backgrounds at the top of the sheet. The template accommodates variable monthly interest rates which can be entered in column K. All the other cells on this sheet contain formulas which are automatically updated based on the values entered. The calculations on this sheet are included in column B on the Summary sheet.</a:t>
          </a:r>
        </a:p>
      </xdr:txBody>
    </xdr:sp>
    <xdr:clientData fLocksWithSheet="0" fPrintsWithSheet="0"/>
  </xdr:oneCellAnchor>
</xdr:wsDr>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B2" sqref="B2"/>
    </sheetView>
  </sheetViews>
  <sheetFormatPr defaultRowHeight="13.8" x14ac:dyDescent="0.25"/>
  <cols>
    <col min="1" max="22" width="15.6640625" style="2" customWidth="1"/>
    <col min="23" max="16384" width="8.88671875" style="2"/>
  </cols>
  <sheetData/>
  <phoneticPr fontId="3"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0"/>
  <sheetViews>
    <sheetView zoomScale="95" zoomScaleNormal="95" workbookViewId="0">
      <selection activeCell="B2" sqref="B2"/>
    </sheetView>
  </sheetViews>
  <sheetFormatPr defaultColWidth="9.109375" defaultRowHeight="16.05" customHeight="1" x14ac:dyDescent="0.25"/>
  <cols>
    <col min="1" max="1" width="35.6640625" style="7" customWidth="1"/>
    <col min="2" max="2" width="14.6640625" style="4" customWidth="1"/>
    <col min="3" max="4" width="15.6640625" style="4" customWidth="1"/>
    <col min="5" max="8" width="15.6640625" style="7" customWidth="1"/>
    <col min="9" max="9" width="14.6640625" style="7" customWidth="1"/>
    <col min="10" max="10" width="15.6640625" style="7" customWidth="1"/>
    <col min="11" max="16384" width="9.109375" style="5"/>
  </cols>
  <sheetData>
    <row r="1" spans="1:10" ht="16.05" customHeight="1" x14ac:dyDescent="0.25">
      <c r="A1" s="56" t="s">
        <v>30</v>
      </c>
      <c r="C1" s="5"/>
      <c r="D1" s="6"/>
      <c r="F1" s="8"/>
    </row>
    <row r="2" spans="1:10" ht="16.05" customHeight="1" x14ac:dyDescent="0.25">
      <c r="A2" s="9" t="s">
        <v>33</v>
      </c>
      <c r="B2" s="57" t="s">
        <v>7</v>
      </c>
      <c r="F2" s="8"/>
      <c r="H2" s="10"/>
    </row>
    <row r="3" spans="1:10" s="14" customFormat="1" ht="16.05" customHeight="1" x14ac:dyDescent="0.25">
      <c r="A3" s="11" t="str">
        <f ca="1">"As at "&amp;TEXT(C3,"dd mmmm yyyy")</f>
        <v>As at 31 December 2021</v>
      </c>
      <c r="B3" s="12">
        <v>44561</v>
      </c>
      <c r="C3" s="13">
        <f ca="1">IF(ISBLANK($B$3),DATE(YEAR(TODAY()),MONTH(TODAY())+1,0),DATE(YEAR($B$3),MONTH($B$3)+1,1-1))</f>
        <v>44561</v>
      </c>
      <c r="E3" s="15"/>
      <c r="F3" s="15"/>
      <c r="G3" s="15"/>
      <c r="H3" s="15"/>
      <c r="I3" s="15"/>
      <c r="J3" s="15"/>
    </row>
    <row r="4" spans="1:10" s="18" customFormat="1" ht="16.05" customHeight="1" x14ac:dyDescent="0.25">
      <c r="A4" s="9" t="s">
        <v>26</v>
      </c>
      <c r="B4" s="16" t="str">
        <f>"Amort"&amp;"01!"</f>
        <v>Amort01!</v>
      </c>
      <c r="C4" s="16" t="str" cm="1">
        <f t="array" aca="1" ref="C4" ca="1">IF(ISERROR(INDIRECT("Amort"&amp;TEXT(COLUMN(C$1)-COLUMN($B$1)+1,"00")&amp;"!$D$4")),"AddSheet!","Amort"&amp;TEXT(COLUMN(C$1)-COLUMN($B$1)+1,"00")&amp;"!")</f>
        <v>Amort02!</v>
      </c>
      <c r="D4" s="16" t="str" cm="1">
        <f t="array" aca="1" ref="D4" ca="1">IF(ISERROR(INDIRECT("Amort"&amp;TEXT(COLUMN(D$1)-COLUMN($B$1)+1,"00")&amp;"!$D$4")),"AddSheet!","Amort"&amp;TEXT(COLUMN(D$1)-COLUMN($B$1)+1,"00")&amp;"!")</f>
        <v>Amort03!</v>
      </c>
      <c r="E4" s="17"/>
      <c r="F4" s="17"/>
      <c r="G4" s="17"/>
      <c r="H4" s="17"/>
      <c r="I4" s="9"/>
      <c r="J4" s="9"/>
    </row>
    <row r="5" spans="1:10" s="18" customFormat="1" ht="16.05" customHeight="1" x14ac:dyDescent="0.25">
      <c r="A5" s="9" t="s">
        <v>34</v>
      </c>
      <c r="B5" s="16" t="str">
        <f ca="1">IF(ISNA(VLOOKUP($C$3,OFFSET(INDIRECT(B4&amp;"$A$12"),1,0,360,2),2,0)),"X1000",VLOOKUP($C$3,OFFSET(INDIRECT(B4&amp;"$A$12"),1,0,360,2),2,0))</f>
        <v>A60</v>
      </c>
      <c r="C5" s="16" t="str">
        <f t="shared" ref="C5:D5" ca="1" si="0">IF(ISNA(VLOOKUP($C$3,OFFSET(INDIRECT(C4&amp;"$A$12"),1,0,360,2),2,0)),"X1000",VLOOKUP($C$3,OFFSET(INDIRECT(C4&amp;"$A$12"),1,0,360,2),2,0))</f>
        <v>A48</v>
      </c>
      <c r="D5" s="16" t="str">
        <f t="shared" ca="1" si="0"/>
        <v>A42</v>
      </c>
      <c r="E5" s="17"/>
      <c r="F5" s="17"/>
      <c r="G5" s="17"/>
      <c r="H5" s="17"/>
      <c r="I5" s="9"/>
      <c r="J5" s="9"/>
    </row>
    <row r="6" spans="1:10" s="18" customFormat="1" ht="16.05" customHeight="1" x14ac:dyDescent="0.25">
      <c r="A6" s="9" t="s">
        <v>2</v>
      </c>
      <c r="B6" s="19" cm="1">
        <f t="array" aca="1" ref="B6" ca="1">IF(INDIRECT(B$4&amp;"$D$8")=0,"AddSheet!",INDIRECT(B$4&amp;"$D$8"))</f>
        <v>43101</v>
      </c>
      <c r="C6" s="19" cm="1">
        <f t="array" aca="1" ref="C6" ca="1">IF(INDIRECT(C$4&amp;"$D$8")=0,"AddSheet!",INDIRECT(C$4&amp;"$D$8"))</f>
        <v>43466</v>
      </c>
      <c r="D6" s="19" cm="1">
        <f t="array" aca="1" ref="D6" ca="1">IF(INDIRECT(D$4&amp;"$D$8")=0,"AddSheet!",INDIRECT(D$4&amp;"$D$8"))</f>
        <v>43647</v>
      </c>
      <c r="E6" s="17"/>
      <c r="F6" s="17"/>
      <c r="G6" s="17"/>
      <c r="H6" s="17"/>
      <c r="I6" s="9"/>
      <c r="J6" s="9"/>
    </row>
    <row r="7" spans="1:10" s="18" customFormat="1" ht="16.05" customHeight="1" x14ac:dyDescent="0.25">
      <c r="A7" s="9" t="s">
        <v>32</v>
      </c>
      <c r="B7" s="20" cm="1">
        <f t="array" aca="1" ref="B7" ca="1">INDIRECT(B$4&amp;"$D$4")</f>
        <v>200000</v>
      </c>
      <c r="C7" s="20" cm="1">
        <f t="array" aca="1" ref="C7" ca="1">INDIRECT(C$4&amp;"$D$4")</f>
        <v>60000</v>
      </c>
      <c r="D7" s="20" cm="1">
        <f t="array" aca="1" ref="D7" ca="1">INDIRECT(D$4&amp;"$D$4")</f>
        <v>100000</v>
      </c>
      <c r="E7" s="17"/>
      <c r="F7" s="17"/>
      <c r="G7" s="17"/>
      <c r="H7" s="17"/>
      <c r="I7" s="9"/>
      <c r="J7" s="9"/>
    </row>
    <row r="8" spans="1:10" s="18" customFormat="1" ht="16.05" customHeight="1" x14ac:dyDescent="0.25">
      <c r="A8" s="9" t="s">
        <v>16</v>
      </c>
      <c r="B8" s="20" cm="1">
        <f t="array" aca="1" ref="B8" ca="1">INDIRECT(B$4&amp;"$D$10")</f>
        <v>0</v>
      </c>
      <c r="C8" s="20" cm="1">
        <f t="array" aca="1" ref="C8" ca="1">INDIRECT(C$4&amp;"$D$10")</f>
        <v>15000</v>
      </c>
      <c r="D8" s="20" cm="1">
        <f t="array" aca="1" ref="D8" ca="1">INDIRECT(D$4&amp;"$D$10")</f>
        <v>0</v>
      </c>
      <c r="E8" s="17"/>
      <c r="F8" s="17"/>
      <c r="G8" s="17"/>
      <c r="H8" s="17"/>
      <c r="I8" s="9"/>
      <c r="J8" s="9"/>
    </row>
    <row r="9" spans="1:10" ht="16.05" customHeight="1" x14ac:dyDescent="0.25">
      <c r="A9" s="21" t="s">
        <v>37</v>
      </c>
      <c r="E9" s="4"/>
      <c r="F9" s="4"/>
      <c r="G9" s="4"/>
      <c r="H9" s="4"/>
    </row>
    <row r="10" spans="1:10" ht="16.05" customHeight="1" x14ac:dyDescent="0.25">
      <c r="A10" s="3" t="s">
        <v>27</v>
      </c>
      <c r="E10" s="4"/>
      <c r="F10" s="4"/>
      <c r="G10" s="4"/>
      <c r="H10" s="4"/>
    </row>
    <row r="11" spans="1:10" ht="16.05" customHeight="1" x14ac:dyDescent="0.25">
      <c r="A11" s="7" t="s">
        <v>8</v>
      </c>
      <c r="B11" s="22" cm="1">
        <f t="array" aca="1" ref="B11" ca="1">SUM(OFFSET(INDIRECT(B$4&amp;B$5),0,COLUMN(INDIRECT(B$4&amp;"$E$12"))-1,-(ROW(INDIRECT(B$4&amp;B$5))-12),1))</f>
        <v>63887.274298184479</v>
      </c>
      <c r="C11" s="22" cm="1">
        <f t="array" aca="1" ref="C11" ca="1">SUM(OFFSET(INDIRECT(C$4&amp;C$5),0,COLUMN(INDIRECT(C$4&amp;"$E$12"))-1,-(ROW(INDIRECT(C$4&amp;C$5))-12),1))</f>
        <v>33239.346192347155</v>
      </c>
      <c r="D11" s="22" cm="1">
        <f t="array" aca="1" ref="D11" ca="1">SUM(OFFSET(INDIRECT(D$4&amp;D$5),0,COLUMN(INDIRECT(D$4&amp;"$E$12"))-1,-(ROW(INDIRECT(D$4&amp;D$5))-12),1))</f>
        <v>32113.737647404705</v>
      </c>
    </row>
    <row r="12" spans="1:10" ht="16.05" customHeight="1" x14ac:dyDescent="0.25">
      <c r="A12" s="7" t="s">
        <v>9</v>
      </c>
      <c r="B12" s="22" cm="1">
        <f t="array" aca="1" ref="B12" ca="1">SUM(OFFSET(INDIRECT(B$4&amp;B$5),0,COLUMN(INDIRECT(B$4&amp;"$F$12"))-1,-(ROW(INDIRECT(B$4&amp;B$5))-12),1))</f>
        <v>38336.43287823243</v>
      </c>
      <c r="C12" s="22" cm="1">
        <f t="array" aca="1" ref="C12" ca="1">SUM(OFFSET(INDIRECT(C$4&amp;C$5),0,COLUMN(INDIRECT(C$4&amp;"$F$12"))-1,-(ROW(INDIRECT(C$4&amp;C$5))-12),1))</f>
        <v>7691.3825920267236</v>
      </c>
      <c r="D12" s="22" cm="1">
        <f t="array" aca="1" ref="D12" ca="1">SUM(OFFSET(INDIRECT(D$4&amp;D$5),0,COLUMN(INDIRECT(D$4&amp;"$F$12"))-1,-(ROW(INDIRECT(D$4&amp;D$5))-12),1))</f>
        <v>11748.993828043633</v>
      </c>
    </row>
    <row r="13" spans="1:10" ht="16.05" customHeight="1" x14ac:dyDescent="0.25">
      <c r="A13" s="23" t="s">
        <v>12</v>
      </c>
      <c r="B13" s="22" cm="1">
        <f t="array" aca="1" ref="B13" ca="1">SUM(OFFSET(INDIRECT(B$4&amp;B$5),0,COLUMN(INDIRECT(B$4&amp;"$G$12"))-1,-(ROW(INDIRECT(B$4&amp;B$5))-12),1))</f>
        <v>25550.84141995199</v>
      </c>
      <c r="C13" s="22" cm="1">
        <f t="array" aca="1" ref="C13" ca="1">SUM(OFFSET(INDIRECT(C$4&amp;C$5),0,COLUMN(INDIRECT(C$4&amp;"$G$12"))-1,-(ROW(INDIRECT(C$4&amp;C$5))-12),1))</f>
        <v>25547.963600320436</v>
      </c>
      <c r="D13" s="22" cm="1">
        <f t="array" aca="1" ref="D13" ca="1">SUM(OFFSET(INDIRECT(D$4&amp;D$5),0,COLUMN(INDIRECT(D$4&amp;"$G$12"))-1,-(ROW(INDIRECT(D$4&amp;D$5))-12),1))</f>
        <v>20364.743819361069</v>
      </c>
    </row>
    <row r="14" spans="1:10" ht="16.05" customHeight="1" x14ac:dyDescent="0.25">
      <c r="A14" s="23" t="s">
        <v>13</v>
      </c>
      <c r="B14" s="22" cm="1">
        <f t="array" aca="1" ref="B14" ca="1">SUM(OFFSET(INDIRECT(B$4&amp;B$5),0,COLUMN(INDIRECT(B$4&amp;"$H$12"))-1,1,1))</f>
        <v>174449.15858004795</v>
      </c>
      <c r="C14" s="22" cm="1">
        <f t="array" aca="1" ref="C14" ca="1">SUM(OFFSET(INDIRECT(C$4&amp;C$5),0,COLUMN(INDIRECT(C$4&amp;"$H$12"))-1,1,1))</f>
        <v>34452.036399679564</v>
      </c>
      <c r="D14" s="22" cm="1">
        <f t="array" aca="1" ref="D14" ca="1">SUM(OFFSET(INDIRECT(D$4&amp;D$5),0,COLUMN(INDIRECT(D$4&amp;"$H$12"))-1,1,1))</f>
        <v>79635.256180638913</v>
      </c>
    </row>
    <row r="15" spans="1:10" s="27" customFormat="1" ht="16.05" customHeight="1" x14ac:dyDescent="0.25">
      <c r="A15" s="24" t="s">
        <v>10</v>
      </c>
      <c r="B15" s="25" cm="1">
        <f t="array" aca="1" ref="B15" ca="1">SUM(OFFSET(INDIRECT(B$4&amp;B$5),0,COLUMN(INDIRECT(B$4&amp;"$I$12"))-1,1,1))</f>
        <v>0.87224579290023974</v>
      </c>
      <c r="C15" s="25" cm="1">
        <f t="array" aca="1" ref="C15" ca="1">SUM(OFFSET(INDIRECT(C$4&amp;C$5),0,COLUMN(INDIRECT(C$4&amp;"$I$12"))-1,1,1))</f>
        <v>0.57420060666132611</v>
      </c>
      <c r="D15" s="25" cm="1">
        <f t="array" aca="1" ref="D15" ca="1">SUM(OFFSET(INDIRECT(D$4&amp;D$5),0,COLUMN(INDIRECT(D$4&amp;"$I$12"))-1,1,1))</f>
        <v>0.79635256180638914</v>
      </c>
      <c r="E15" s="26"/>
      <c r="F15" s="26"/>
      <c r="G15" s="26"/>
      <c r="H15" s="26"/>
      <c r="I15" s="26"/>
      <c r="J15" s="26"/>
    </row>
    <row r="17" spans="1:4" ht="16.05" customHeight="1" x14ac:dyDescent="0.25">
      <c r="A17" s="3" t="s">
        <v>29</v>
      </c>
    </row>
    <row r="18" spans="1:4" ht="16.05" customHeight="1" x14ac:dyDescent="0.25">
      <c r="A18" s="7" t="s">
        <v>8</v>
      </c>
      <c r="B18" s="22" cm="1">
        <f t="array" aca="1" ref="B18" ca="1">SUM(OFFSET(INDIRECT(B$4&amp;B$5),0,COLUMN(INDIRECT(B$4&amp;"$E$12"))-1,-12,1))</f>
        <v>15971.818574546101</v>
      </c>
      <c r="C18" s="22" cm="1">
        <f t="array" aca="1" ref="C18" ca="1">SUM(OFFSET(INDIRECT(C$4&amp;C$5),0,COLUMN(INDIRECT(C$4&amp;"$E$12"))-1,-12,1))</f>
        <v>11079.78206411572</v>
      </c>
      <c r="D18" s="22" cm="1">
        <f t="array" aca="1" ref="D18" ca="1">SUM(OFFSET(INDIRECT(D$4&amp;D$5),0,COLUMN(INDIRECT(D$4&amp;"$E$12"))-1,-12,1))</f>
        <v>12845.495058961882</v>
      </c>
    </row>
    <row r="19" spans="1:4" ht="16.05" customHeight="1" x14ac:dyDescent="0.25">
      <c r="A19" s="7" t="s">
        <v>9</v>
      </c>
      <c r="B19" s="22" cm="1">
        <f t="array" aca="1" ref="B19" ca="1">SUM(OFFSET(INDIRECT(B$4&amp;B$5),0,COLUMN(INDIRECT(B$4&amp;"F$12"))-1,-12,1))</f>
        <v>9088.5361514643118</v>
      </c>
      <c r="C19" s="22" cm="1">
        <f t="array" aca="1" ref="C19" ca="1">SUM(OFFSET(INDIRECT(C$4&amp;C$5),0,COLUMN(INDIRECT(C$4&amp;"F$12"))-1,-12,1))</f>
        <v>2105.3756581265284</v>
      </c>
      <c r="D19" s="22" cm="1">
        <f t="array" aca="1" ref="D19" ca="1">SUM(OFFSET(INDIRECT(D$4&amp;D$5),0,COLUMN(INDIRECT(D$4&amp;"F$12"))-1,-12,1))</f>
        <v>4381.3304605534304</v>
      </c>
    </row>
    <row r="20" spans="1:4" ht="16.05" customHeight="1" x14ac:dyDescent="0.25">
      <c r="A20" s="23" t="s">
        <v>12</v>
      </c>
      <c r="B20" s="22" cm="1">
        <f t="array" aca="1" ref="B20" ca="1">SUM(OFFSET(INDIRECT(B$4&amp;B$5),0,COLUMN(INDIRECT(B$4&amp;"G$12"))-1,-12,1))</f>
        <v>6883.2824230817905</v>
      </c>
      <c r="C20" s="22" cm="1">
        <f t="array" aca="1" ref="C20" ca="1">SUM(OFFSET(INDIRECT(C$4&amp;C$5),0,COLUMN(INDIRECT(C$4&amp;"G$12"))-1,-12,1))</f>
        <v>8974.4064059891898</v>
      </c>
      <c r="D20" s="22" cm="1">
        <f t="array" aca="1" ref="D20" ca="1">SUM(OFFSET(INDIRECT(D$4&amp;D$5),0,COLUMN(INDIRECT(D$4&amp;"G$12"))-1,-12,1))</f>
        <v>8464.1645984084498</v>
      </c>
    </row>
    <row r="22" spans="1:4" ht="16.05" customHeight="1" x14ac:dyDescent="0.25">
      <c r="A22" s="3" t="s">
        <v>11</v>
      </c>
    </row>
    <row r="23" spans="1:4" ht="16.05" customHeight="1" x14ac:dyDescent="0.25">
      <c r="A23" s="7" t="s">
        <v>8</v>
      </c>
      <c r="B23" s="22" cm="1">
        <f t="array" aca="1" ref="B23" ca="1">SUM(OFFSET(INDIRECT(B$4&amp;B$5),1,COLUMN(INDIRECT(B$4&amp;"$E$12"))-1,12,1))</f>
        <v>15971.818574546105</v>
      </c>
      <c r="C23" s="22" cm="1">
        <f t="array" aca="1" ref="C23" ca="1">SUM(OFFSET(INDIRECT(C$4&amp;C$5),1,COLUMN(INDIRECT(C$4&amp;"$E$12"))-1,12,1))</f>
        <v>11079.782064115718</v>
      </c>
      <c r="D23" s="22" cm="1">
        <f t="array" aca="1" ref="D23" ca="1">SUM(OFFSET(INDIRECT(D$4&amp;D$5),1,COLUMN(INDIRECT(D$4&amp;"$E$12"))-1,12,1))</f>
        <v>12845.495058961882</v>
      </c>
    </row>
    <row r="24" spans="1:4" ht="16.05" customHeight="1" x14ac:dyDescent="0.25">
      <c r="A24" s="7" t="s">
        <v>9</v>
      </c>
      <c r="B24" s="22" cm="1">
        <f t="array" aca="1" ref="B24" ca="1">SUM(OFFSET(INDIRECT(B$4&amp;B$5),1,COLUMN(INDIRECT(B$4&amp;"F$12"))-1,12,1))</f>
        <v>8729.1656477264933</v>
      </c>
      <c r="C24" s="22" cm="1">
        <f t="array" aca="1" ref="C24" ca="1">SUM(OFFSET(INDIRECT(C$4&amp;C$5),1,COLUMN(INDIRECT(C$4&amp;"F$12"))-1,12,1))</f>
        <v>1613.2949788824674</v>
      </c>
      <c r="D24" s="22" cm="1">
        <f t="array" aca="1" ref="D24" ca="1">SUM(OFFSET(INDIRECT(D$4&amp;D$5),1,COLUMN(INDIRECT(D$4&amp;"F$12"))-1,12,1))</f>
        <v>3930.5509713993602</v>
      </c>
    </row>
    <row r="25" spans="1:4" ht="16.05" customHeight="1" x14ac:dyDescent="0.25">
      <c r="A25" s="23" t="s">
        <v>12</v>
      </c>
      <c r="B25" s="22" cm="1">
        <f t="array" aca="1" ref="B25" ca="1">SUM(OFFSET(INDIRECT(B$4&amp;B$5),1,COLUMN(INDIRECT(B$4&amp;"G$12"))-1,12,1))</f>
        <v>7242.6529268196118</v>
      </c>
      <c r="C25" s="22" cm="1">
        <f t="array" aca="1" ref="C25" ca="1">SUM(OFFSET(INDIRECT(C$4&amp;C$5),1,COLUMN(INDIRECT(C$4&amp;"G$12"))-1,12,1))</f>
        <v>9466.4870852332515</v>
      </c>
      <c r="D25" s="22" cm="1">
        <f t="array" aca="1" ref="D25" ca="1">SUM(OFFSET(INDIRECT(D$4&amp;D$5),1,COLUMN(INDIRECT(D$4&amp;"G$12"))-1,12,1))</f>
        <v>8914.9440875625205</v>
      </c>
    </row>
    <row r="27" spans="1:4" ht="16.05" customHeight="1" x14ac:dyDescent="0.25">
      <c r="A27" s="3" t="s">
        <v>28</v>
      </c>
    </row>
    <row r="28" spans="1:4" ht="16.05" customHeight="1" x14ac:dyDescent="0.25">
      <c r="A28" s="7" t="s">
        <v>8</v>
      </c>
      <c r="B28" s="22" cm="1">
        <f t="array" aca="1" ref="B28" ca="1">INDIRECT(B$4&amp;"$E$373")</f>
        <v>319436.37149092264</v>
      </c>
      <c r="C28" s="22" cm="1">
        <f t="array" aca="1" ref="C28" ca="1">INDIRECT(C$4&amp;"$E$373")</f>
        <v>55398.910320578587</v>
      </c>
      <c r="D28" s="22" cm="1">
        <f t="array" aca="1" ref="D28" ca="1">INDIRECT(D$4&amp;"$E$373")</f>
        <v>128454.95058961911</v>
      </c>
    </row>
    <row r="29" spans="1:4" ht="16.05" customHeight="1" x14ac:dyDescent="0.25">
      <c r="A29" s="7" t="s">
        <v>9</v>
      </c>
      <c r="B29" s="22" cm="1">
        <f t="array" aca="1" ref="B29" ca="1">INDIRECT(B$4&amp;"$F$373")</f>
        <v>119436.37149092223</v>
      </c>
      <c r="C29" s="22" cm="1">
        <f t="array" aca="1" ref="C29" ca="1">INDIRECT(C$4&amp;"$F$373")</f>
        <v>10398.9103205786</v>
      </c>
      <c r="D29" s="22" cm="1">
        <f t="array" aca="1" ref="D29" ca="1">INDIRECT(D$4&amp;"$F$373")</f>
        <v>28454.950589618828</v>
      </c>
    </row>
    <row r="30" spans="1:4" ht="16.05" customHeight="1" x14ac:dyDescent="0.25">
      <c r="A30" s="23" t="s">
        <v>12</v>
      </c>
      <c r="B30" s="22" cm="1">
        <f t="array" aca="1" ref="B30" ca="1">INDIRECT(B$4&amp;"$G$373")</f>
        <v>200000</v>
      </c>
      <c r="C30" s="22" cm="1">
        <f t="array" aca="1" ref="C30" ca="1">INDIRECT(C$4&amp;"$G$373")</f>
        <v>44999.999999999993</v>
      </c>
      <c r="D30" s="22" cm="1">
        <f t="array" aca="1" ref="D30" ca="1">INDIRECT(D$4&amp;"$G$373")</f>
        <v>99999.999999999942</v>
      </c>
    </row>
  </sheetData>
  <phoneticPr fontId="3" type="noConversion"/>
  <dataValidations xWindow="427" yWindow="227" count="1">
    <dataValidation type="date" operator="greaterThanOrEqual" allowBlank="1" showErrorMessage="1" errorTitle="Invalid Date" error="The loan review date should be entered in accordance with the Regional Date Settings that are specified in your system control panel." promptTitle="Enter a Loan Review Date" prompt="All the calculations on this sheet are based on the loan review date that is entered in this cell." sqref="B3" xr:uid="{00000000-0002-0000-0200-000000000000}">
      <formula1>32874</formula1>
    </dataValidation>
  </dataValidations>
  <pageMargins left="0.74803149606299213" right="0.74803149606299213" top="0.98425196850393704" bottom="0.98425196850393704" header="0.51181102362204722" footer="0.51181102362204722"/>
  <pageSetup paperSize="9" fitToWidth="0" orientation="landscape" r:id="rId1"/>
  <headerFooter alignWithMargins="0">
    <oddFooter>&amp;C&amp;"-,Regular"&amp;9Page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74"/>
  <sheetViews>
    <sheetView zoomScale="95" zoomScaleNormal="95" workbookViewId="0">
      <pane ySplit="12" topLeftCell="A13" activePane="bottomLeft" state="frozen"/>
      <selection pane="bottomLeft" activeCell="D4" sqref="D4"/>
    </sheetView>
  </sheetViews>
  <sheetFormatPr defaultColWidth="9.109375" defaultRowHeight="16.05" customHeight="1" x14ac:dyDescent="0.25"/>
  <cols>
    <col min="1" max="1" width="16.6640625" style="30" customWidth="1"/>
    <col min="2" max="2" width="15.6640625" style="30" customWidth="1"/>
    <col min="3" max="3" width="15.6640625" style="29" customWidth="1"/>
    <col min="4" max="8" width="15.6640625" style="4" customWidth="1"/>
    <col min="9" max="9" width="15.6640625" style="26" customWidth="1"/>
    <col min="10" max="10" width="3.6640625" style="29" customWidth="1"/>
    <col min="11" max="11" width="15.6640625" style="5" customWidth="1"/>
    <col min="12" max="12" width="14.6640625" style="4" customWidth="1"/>
    <col min="13" max="16384" width="9.109375" style="29"/>
  </cols>
  <sheetData>
    <row r="1" spans="1:11" ht="16.05" customHeight="1" x14ac:dyDescent="0.25">
      <c r="A1" s="56" t="s">
        <v>35</v>
      </c>
      <c r="B1" s="28"/>
      <c r="K1" s="6"/>
    </row>
    <row r="2" spans="1:11" ht="16.05" customHeight="1" x14ac:dyDescent="0.25">
      <c r="A2" s="9" t="s">
        <v>25</v>
      </c>
      <c r="B2" s="28"/>
      <c r="K2" s="6"/>
    </row>
    <row r="3" spans="1:11" ht="16.05" customHeight="1" x14ac:dyDescent="0.25">
      <c r="A3" s="21" t="s">
        <v>37</v>
      </c>
    </row>
    <row r="4" spans="1:11" ht="16.05" customHeight="1" x14ac:dyDescent="0.25">
      <c r="A4" s="61" t="s">
        <v>3</v>
      </c>
      <c r="B4" s="62"/>
      <c r="C4" s="63"/>
      <c r="D4" s="31">
        <v>200000</v>
      </c>
    </row>
    <row r="5" spans="1:11" ht="16.05" customHeight="1" x14ac:dyDescent="0.25">
      <c r="A5" s="61" t="s">
        <v>1</v>
      </c>
      <c r="B5" s="62"/>
      <c r="C5" s="63"/>
      <c r="D5" s="32">
        <v>5.0999999999999997E-2</v>
      </c>
    </row>
    <row r="6" spans="1:11" ht="16.05" customHeight="1" x14ac:dyDescent="0.25">
      <c r="A6" s="61" t="s">
        <v>14</v>
      </c>
      <c r="B6" s="62"/>
      <c r="C6" s="63"/>
      <c r="D6" s="31">
        <v>240</v>
      </c>
      <c r="G6" s="33"/>
      <c r="H6" s="33"/>
      <c r="I6" s="24"/>
    </row>
    <row r="7" spans="1:11" ht="16.05" customHeight="1" x14ac:dyDescent="0.25">
      <c r="A7" s="61" t="s">
        <v>15</v>
      </c>
      <c r="B7" s="62"/>
      <c r="C7" s="63"/>
      <c r="D7" s="34">
        <f>IF(D9="Beginning",PMT($D$5/12,$D$6,-$D$4,$D$10,1),PMT($D$5/12,$D$6,-$D$4,$D$10,0))</f>
        <v>1330.9848812121757</v>
      </c>
    </row>
    <row r="8" spans="1:11" ht="16.05" customHeight="1" x14ac:dyDescent="0.25">
      <c r="A8" s="61" t="s">
        <v>2</v>
      </c>
      <c r="B8" s="62"/>
      <c r="C8" s="63"/>
      <c r="D8" s="35">
        <v>43101</v>
      </c>
      <c r="E8" s="33"/>
    </row>
    <row r="9" spans="1:11" ht="16.05" customHeight="1" x14ac:dyDescent="0.25">
      <c r="A9" s="61" t="s">
        <v>5</v>
      </c>
      <c r="B9" s="62"/>
      <c r="C9" s="63"/>
      <c r="D9" s="36" t="s">
        <v>6</v>
      </c>
      <c r="E9" s="33"/>
    </row>
    <row r="10" spans="1:11" ht="16.05" customHeight="1" x14ac:dyDescent="0.25">
      <c r="A10" s="58" t="s">
        <v>16</v>
      </c>
      <c r="B10" s="59"/>
      <c r="C10" s="60"/>
      <c r="D10" s="31">
        <v>0</v>
      </c>
      <c r="G10" s="33"/>
      <c r="H10" s="33"/>
      <c r="I10" s="24"/>
    </row>
    <row r="11" spans="1:11" ht="16.05" customHeight="1" x14ac:dyDescent="0.25">
      <c r="A11" s="29"/>
      <c r="B11" s="29"/>
      <c r="D11" s="37"/>
      <c r="E11" s="33"/>
    </row>
    <row r="12" spans="1:11" s="42" customFormat="1" ht="25.2" x14ac:dyDescent="0.2">
      <c r="A12" s="38" t="s">
        <v>0</v>
      </c>
      <c r="B12" s="38" t="s">
        <v>24</v>
      </c>
      <c r="C12" s="39" t="s">
        <v>4</v>
      </c>
      <c r="D12" s="40" t="s">
        <v>17</v>
      </c>
      <c r="E12" s="40" t="s">
        <v>18</v>
      </c>
      <c r="F12" s="40" t="s">
        <v>19</v>
      </c>
      <c r="G12" s="40" t="s">
        <v>20</v>
      </c>
      <c r="H12" s="40" t="s">
        <v>21</v>
      </c>
      <c r="I12" s="41" t="s">
        <v>22</v>
      </c>
      <c r="K12" s="43" t="s">
        <v>23</v>
      </c>
    </row>
    <row r="13" spans="1:11" ht="16.05" customHeight="1" x14ac:dyDescent="0.25">
      <c r="A13" s="44">
        <f>DATE(YEAR(D8),MONTH(D8)+1,1-1)</f>
        <v>43131</v>
      </c>
      <c r="B13" s="45" t="str">
        <f>"A"&amp;ROW(A13)</f>
        <v>A13</v>
      </c>
      <c r="C13" s="46">
        <v>1</v>
      </c>
      <c r="D13" s="4">
        <f>$D$4</f>
        <v>200000</v>
      </c>
      <c r="E13" s="4">
        <f>IF($D$6+1-C13=0,0,IF($D$9="Beginning",PMT(K13/12,$D$6+1-C13,-$D13,$D$10,1),PMT(K13/12,$D$6+1-C13,-$D13,$D$10,0)))</f>
        <v>1330.9848812121757</v>
      </c>
      <c r="F13" s="4">
        <f>IF($D$6+1-C13&lt;=0,0,IF($D$9="Beginning",(D13-E13)*K13/12,D13*K13/12))</f>
        <v>850</v>
      </c>
      <c r="G13" s="4">
        <f>IF(ROUND($D$6+1-C13,2)&lt;=0,0,E13-F13)</f>
        <v>480.98488121217565</v>
      </c>
      <c r="H13" s="4">
        <f t="shared" ref="H13:H76" si="0">D13-G13</f>
        <v>199519.01511878782</v>
      </c>
      <c r="I13" s="26">
        <f t="shared" ref="I13:I76" si="1">H13/$D$4</f>
        <v>0.99759507559393912</v>
      </c>
      <c r="K13" s="47">
        <f>$D$5</f>
        <v>5.0999999999999997E-2</v>
      </c>
    </row>
    <row r="14" spans="1:11" ht="16.05" customHeight="1" x14ac:dyDescent="0.25">
      <c r="A14" s="48">
        <f>DATE(YEAR(A13),MONTH(A13)+2,1-1)</f>
        <v>43159</v>
      </c>
      <c r="B14" s="45" t="str">
        <f t="shared" ref="B14:B77" si="2">"A"&amp;ROW(A14)</f>
        <v>A14</v>
      </c>
      <c r="C14" s="46">
        <v>2</v>
      </c>
      <c r="D14" s="4">
        <f t="shared" ref="D14:D77" si="3">IF(ROUND(H13,0)&gt;0,H13,0)</f>
        <v>199519.01511878782</v>
      </c>
      <c r="E14" s="4">
        <f>IF($D$6+1-C14&lt;=0,0,IF($D$9="Beginning",PMT(K13/12,$D$6+1-C14,-(D13-E13),-PV(K13/12,1,0,$D$10),0),PMT(K14/12,$D$6+1-C14,-D14,$D$10,0)))</f>
        <v>1330.9848812121754</v>
      </c>
      <c r="F14" s="4">
        <f t="shared" ref="F14:F77" si="4">IF($D$6+1-C14&lt;=0,0,IF($D$9="Beginning",(D14-E14)*K14/12,D14*K14/12))</f>
        <v>847.95581425484818</v>
      </c>
      <c r="G14" s="4">
        <f t="shared" ref="G14:G77" si="5">IF(ROUND($D$6+1-C14,2)&lt;=0,0,E14-F14)</f>
        <v>483.02906695732725</v>
      </c>
      <c r="H14" s="4">
        <f t="shared" si="0"/>
        <v>199035.98605183049</v>
      </c>
      <c r="I14" s="26">
        <f t="shared" si="1"/>
        <v>0.99517993025915241</v>
      </c>
      <c r="K14" s="49">
        <v>5.0999999999999997E-2</v>
      </c>
    </row>
    <row r="15" spans="1:11" ht="16.05" customHeight="1" x14ac:dyDescent="0.25">
      <c r="A15" s="48">
        <f t="shared" ref="A15:A77" si="6">DATE(YEAR(A14),MONTH(A14)+2,1-1)</f>
        <v>43190</v>
      </c>
      <c r="B15" s="45" t="str">
        <f t="shared" si="2"/>
        <v>A15</v>
      </c>
      <c r="C15" s="46">
        <v>3</v>
      </c>
      <c r="D15" s="4">
        <f t="shared" si="3"/>
        <v>199035.98605183049</v>
      </c>
      <c r="E15" s="4">
        <f t="shared" ref="E15:E78" si="7">IF($D$6+1-C15&lt;=0,0,IF($D$9="Beginning",PMT(K14/12,$D$6+1-C15,-(D14-E14),-PV(K14/12,1,0,$D$10),0),PMT(K15/12,$D$6+1-C15,-D15,$D$10,0)))</f>
        <v>1330.9848812121757</v>
      </c>
      <c r="F15" s="4">
        <f t="shared" si="4"/>
        <v>845.90294072027962</v>
      </c>
      <c r="G15" s="4">
        <f t="shared" si="5"/>
        <v>485.08194049189603</v>
      </c>
      <c r="H15" s="4">
        <f t="shared" si="0"/>
        <v>198550.9041113386</v>
      </c>
      <c r="I15" s="26">
        <f t="shared" si="1"/>
        <v>0.992754520556693</v>
      </c>
      <c r="K15" s="49">
        <v>5.0999999999999997E-2</v>
      </c>
    </row>
    <row r="16" spans="1:11" ht="16.05" customHeight="1" x14ac:dyDescent="0.25">
      <c r="A16" s="48">
        <f t="shared" si="6"/>
        <v>43220</v>
      </c>
      <c r="B16" s="45" t="str">
        <f t="shared" si="2"/>
        <v>A16</v>
      </c>
      <c r="C16" s="46">
        <v>4</v>
      </c>
      <c r="D16" s="4">
        <f t="shared" si="3"/>
        <v>198550.9041113386</v>
      </c>
      <c r="E16" s="4">
        <f t="shared" si="7"/>
        <v>1330.9848812121759</v>
      </c>
      <c r="F16" s="4">
        <f t="shared" si="4"/>
        <v>843.841342473189</v>
      </c>
      <c r="G16" s="4">
        <f t="shared" si="5"/>
        <v>487.14353873898688</v>
      </c>
      <c r="H16" s="4">
        <f t="shared" si="0"/>
        <v>198063.76057259963</v>
      </c>
      <c r="I16" s="26">
        <f t="shared" si="1"/>
        <v>0.99031880286299812</v>
      </c>
      <c r="K16" s="49">
        <v>5.0999999999999997E-2</v>
      </c>
    </row>
    <row r="17" spans="1:11" ht="16.05" customHeight="1" x14ac:dyDescent="0.25">
      <c r="A17" s="48">
        <f t="shared" si="6"/>
        <v>43251</v>
      </c>
      <c r="B17" s="45" t="str">
        <f t="shared" si="2"/>
        <v>A17</v>
      </c>
      <c r="C17" s="46">
        <v>5</v>
      </c>
      <c r="D17" s="4">
        <f t="shared" si="3"/>
        <v>198063.76057259963</v>
      </c>
      <c r="E17" s="4">
        <f t="shared" si="7"/>
        <v>1330.9848812121757</v>
      </c>
      <c r="F17" s="4">
        <f t="shared" si="4"/>
        <v>841.7709824335484</v>
      </c>
      <c r="G17" s="4">
        <f t="shared" si="5"/>
        <v>489.21389877862725</v>
      </c>
      <c r="H17" s="4">
        <f t="shared" si="0"/>
        <v>197574.54667382099</v>
      </c>
      <c r="I17" s="26">
        <f t="shared" si="1"/>
        <v>0.98787273336910497</v>
      </c>
      <c r="K17" s="49">
        <v>5.0999999999999997E-2</v>
      </c>
    </row>
    <row r="18" spans="1:11" ht="16.05" customHeight="1" x14ac:dyDescent="0.25">
      <c r="A18" s="48">
        <f t="shared" si="6"/>
        <v>43281</v>
      </c>
      <c r="B18" s="45" t="str">
        <f t="shared" si="2"/>
        <v>A18</v>
      </c>
      <c r="C18" s="46">
        <v>6</v>
      </c>
      <c r="D18" s="4">
        <f t="shared" si="3"/>
        <v>197574.54667382099</v>
      </c>
      <c r="E18" s="4">
        <f t="shared" si="7"/>
        <v>1330.9848812121757</v>
      </c>
      <c r="F18" s="4">
        <f t="shared" si="4"/>
        <v>839.69182336373922</v>
      </c>
      <c r="G18" s="4">
        <f t="shared" si="5"/>
        <v>491.29305784843643</v>
      </c>
      <c r="H18" s="4">
        <f t="shared" si="0"/>
        <v>197083.25361597256</v>
      </c>
      <c r="I18" s="26">
        <f t="shared" si="1"/>
        <v>0.98541626807986282</v>
      </c>
      <c r="K18" s="49">
        <v>5.0999999999999997E-2</v>
      </c>
    </row>
    <row r="19" spans="1:11" ht="16.05" customHeight="1" x14ac:dyDescent="0.25">
      <c r="A19" s="48">
        <f t="shared" si="6"/>
        <v>43312</v>
      </c>
      <c r="B19" s="45" t="str">
        <f t="shared" si="2"/>
        <v>A19</v>
      </c>
      <c r="C19" s="46">
        <v>7</v>
      </c>
      <c r="D19" s="4">
        <f t="shared" si="3"/>
        <v>197083.25361597256</v>
      </c>
      <c r="E19" s="4">
        <f t="shared" si="7"/>
        <v>1330.9848812121757</v>
      </c>
      <c r="F19" s="4">
        <f t="shared" si="4"/>
        <v>837.6038278678833</v>
      </c>
      <c r="G19" s="4">
        <f t="shared" si="5"/>
        <v>493.38105334429235</v>
      </c>
      <c r="H19" s="4">
        <f t="shared" si="0"/>
        <v>196589.87256262827</v>
      </c>
      <c r="I19" s="26">
        <f t="shared" si="1"/>
        <v>0.98294936281314138</v>
      </c>
      <c r="K19" s="49">
        <v>5.0999999999999997E-2</v>
      </c>
    </row>
    <row r="20" spans="1:11" ht="16.05" customHeight="1" x14ac:dyDescent="0.25">
      <c r="A20" s="48">
        <f t="shared" si="6"/>
        <v>43343</v>
      </c>
      <c r="B20" s="45" t="str">
        <f t="shared" si="2"/>
        <v>A20</v>
      </c>
      <c r="C20" s="46">
        <v>8</v>
      </c>
      <c r="D20" s="4">
        <f t="shared" si="3"/>
        <v>196589.87256262827</v>
      </c>
      <c r="E20" s="4">
        <f t="shared" si="7"/>
        <v>1330.9848812121759</v>
      </c>
      <c r="F20" s="4">
        <f t="shared" si="4"/>
        <v>835.50695839117009</v>
      </c>
      <c r="G20" s="4">
        <f t="shared" si="5"/>
        <v>495.47792282100579</v>
      </c>
      <c r="H20" s="4">
        <f t="shared" si="0"/>
        <v>196094.39463980726</v>
      </c>
      <c r="I20" s="26">
        <f t="shared" si="1"/>
        <v>0.98047197319903634</v>
      </c>
      <c r="K20" s="49">
        <v>5.0999999999999997E-2</v>
      </c>
    </row>
    <row r="21" spans="1:11" ht="16.05" customHeight="1" x14ac:dyDescent="0.25">
      <c r="A21" s="48">
        <f t="shared" si="6"/>
        <v>43373</v>
      </c>
      <c r="B21" s="45" t="str">
        <f t="shared" si="2"/>
        <v>A21</v>
      </c>
      <c r="C21" s="46">
        <v>9</v>
      </c>
      <c r="D21" s="4">
        <f t="shared" si="3"/>
        <v>196094.39463980726</v>
      </c>
      <c r="E21" s="4">
        <f t="shared" si="7"/>
        <v>1330.9848812121757</v>
      </c>
      <c r="F21" s="4">
        <f t="shared" si="4"/>
        <v>833.40117721918079</v>
      </c>
      <c r="G21" s="4">
        <f t="shared" si="5"/>
        <v>497.58370399299486</v>
      </c>
      <c r="H21" s="4">
        <f t="shared" si="0"/>
        <v>195596.81093581425</v>
      </c>
      <c r="I21" s="26">
        <f t="shared" si="1"/>
        <v>0.97798405467907124</v>
      </c>
      <c r="K21" s="49">
        <v>5.0999999999999997E-2</v>
      </c>
    </row>
    <row r="22" spans="1:11" ht="16.05" customHeight="1" x14ac:dyDescent="0.25">
      <c r="A22" s="48">
        <f t="shared" si="6"/>
        <v>43404</v>
      </c>
      <c r="B22" s="45" t="str">
        <f t="shared" si="2"/>
        <v>A22</v>
      </c>
      <c r="C22" s="46">
        <v>10</v>
      </c>
      <c r="D22" s="4">
        <f t="shared" si="3"/>
        <v>195596.81093581425</v>
      </c>
      <c r="E22" s="4">
        <f t="shared" si="7"/>
        <v>1330.9848812121757</v>
      </c>
      <c r="F22" s="4">
        <f t="shared" si="4"/>
        <v>831.28644647721057</v>
      </c>
      <c r="G22" s="4">
        <f t="shared" si="5"/>
        <v>499.69843473496508</v>
      </c>
      <c r="H22" s="4">
        <f t="shared" si="0"/>
        <v>195097.11250107927</v>
      </c>
      <c r="I22" s="26">
        <f t="shared" si="1"/>
        <v>0.97548556250539642</v>
      </c>
      <c r="K22" s="49">
        <v>5.0999999999999997E-2</v>
      </c>
    </row>
    <row r="23" spans="1:11" ht="16.05" customHeight="1" x14ac:dyDescent="0.25">
      <c r="A23" s="48">
        <f t="shared" si="6"/>
        <v>43434</v>
      </c>
      <c r="B23" s="45" t="str">
        <f t="shared" si="2"/>
        <v>A23</v>
      </c>
      <c r="C23" s="46">
        <v>11</v>
      </c>
      <c r="D23" s="4">
        <f t="shared" si="3"/>
        <v>195097.11250107927</v>
      </c>
      <c r="E23" s="4">
        <f t="shared" si="7"/>
        <v>1330.9848812121757</v>
      </c>
      <c r="F23" s="4">
        <f t="shared" si="4"/>
        <v>829.16272812958687</v>
      </c>
      <c r="G23" s="4">
        <f t="shared" si="5"/>
        <v>501.82215308258878</v>
      </c>
      <c r="H23" s="4">
        <f t="shared" si="0"/>
        <v>194595.29034799669</v>
      </c>
      <c r="I23" s="26">
        <f t="shared" si="1"/>
        <v>0.97297645173998348</v>
      </c>
      <c r="K23" s="49">
        <v>5.0999999999999997E-2</v>
      </c>
    </row>
    <row r="24" spans="1:11" ht="16.05" customHeight="1" x14ac:dyDescent="0.25">
      <c r="A24" s="48">
        <f t="shared" si="6"/>
        <v>43465</v>
      </c>
      <c r="B24" s="45" t="str">
        <f t="shared" si="2"/>
        <v>A24</v>
      </c>
      <c r="C24" s="46">
        <v>12</v>
      </c>
      <c r="D24" s="4">
        <f t="shared" si="3"/>
        <v>194595.29034799669</v>
      </c>
      <c r="E24" s="4">
        <f t="shared" si="7"/>
        <v>1330.9848812121757</v>
      </c>
      <c r="F24" s="4">
        <f t="shared" si="4"/>
        <v>827.02998397898591</v>
      </c>
      <c r="G24" s="4">
        <f t="shared" si="5"/>
        <v>503.95489723318974</v>
      </c>
      <c r="H24" s="4">
        <f t="shared" si="0"/>
        <v>194091.33545076349</v>
      </c>
      <c r="I24" s="26">
        <f t="shared" si="1"/>
        <v>0.97045667725381746</v>
      </c>
      <c r="K24" s="49">
        <v>5.0999999999999997E-2</v>
      </c>
    </row>
    <row r="25" spans="1:11" ht="16.05" customHeight="1" x14ac:dyDescent="0.25">
      <c r="A25" s="48">
        <f t="shared" si="6"/>
        <v>43496</v>
      </c>
      <c r="B25" s="45" t="str">
        <f t="shared" si="2"/>
        <v>A25</v>
      </c>
      <c r="C25" s="46">
        <v>13</v>
      </c>
      <c r="D25" s="4">
        <f t="shared" si="3"/>
        <v>194091.33545076349</v>
      </c>
      <c r="E25" s="4">
        <f t="shared" si="7"/>
        <v>1330.9848812121757</v>
      </c>
      <c r="F25" s="4">
        <f t="shared" si="4"/>
        <v>824.88817566574482</v>
      </c>
      <c r="G25" s="4">
        <f t="shared" si="5"/>
        <v>506.09670554643083</v>
      </c>
      <c r="H25" s="4">
        <f t="shared" si="0"/>
        <v>193585.23874521707</v>
      </c>
      <c r="I25" s="26">
        <f t="shared" si="1"/>
        <v>0.96792619372608535</v>
      </c>
      <c r="K25" s="49">
        <v>5.0999999999999997E-2</v>
      </c>
    </row>
    <row r="26" spans="1:11" ht="16.05" customHeight="1" x14ac:dyDescent="0.25">
      <c r="A26" s="48">
        <f t="shared" si="6"/>
        <v>43524</v>
      </c>
      <c r="B26" s="45" t="str">
        <f t="shared" si="2"/>
        <v>A26</v>
      </c>
      <c r="C26" s="46">
        <v>14</v>
      </c>
      <c r="D26" s="4">
        <f t="shared" si="3"/>
        <v>193585.23874521707</v>
      </c>
      <c r="E26" s="4">
        <f t="shared" si="7"/>
        <v>1330.9848812121757</v>
      </c>
      <c r="F26" s="4">
        <f t="shared" si="4"/>
        <v>822.73726466717244</v>
      </c>
      <c r="G26" s="4">
        <f t="shared" si="5"/>
        <v>508.24761654500321</v>
      </c>
      <c r="H26" s="4">
        <f t="shared" si="0"/>
        <v>193076.99112867206</v>
      </c>
      <c r="I26" s="26">
        <f t="shared" si="1"/>
        <v>0.96538495564336035</v>
      </c>
      <c r="K26" s="49">
        <v>5.0999999999999997E-2</v>
      </c>
    </row>
    <row r="27" spans="1:11" ht="16.05" customHeight="1" x14ac:dyDescent="0.25">
      <c r="A27" s="48">
        <f t="shared" si="6"/>
        <v>43555</v>
      </c>
      <c r="B27" s="45" t="str">
        <f t="shared" si="2"/>
        <v>A27</v>
      </c>
      <c r="C27" s="46">
        <v>15</v>
      </c>
      <c r="D27" s="4">
        <f t="shared" si="3"/>
        <v>193076.99112867206</v>
      </c>
      <c r="E27" s="4">
        <f t="shared" si="7"/>
        <v>1330.9848812121757</v>
      </c>
      <c r="F27" s="4">
        <f t="shared" si="4"/>
        <v>820.57721229685615</v>
      </c>
      <c r="G27" s="4">
        <f t="shared" si="5"/>
        <v>510.4076689153195</v>
      </c>
      <c r="H27" s="4">
        <f t="shared" si="0"/>
        <v>192566.58345975674</v>
      </c>
      <c r="I27" s="26">
        <f t="shared" si="1"/>
        <v>0.96283291729878373</v>
      </c>
      <c r="K27" s="49">
        <v>5.0999999999999997E-2</v>
      </c>
    </row>
    <row r="28" spans="1:11" ht="16.05" customHeight="1" x14ac:dyDescent="0.25">
      <c r="A28" s="48">
        <f t="shared" si="6"/>
        <v>43585</v>
      </c>
      <c r="B28" s="45" t="str">
        <f t="shared" si="2"/>
        <v>A28</v>
      </c>
      <c r="C28" s="46">
        <v>16</v>
      </c>
      <c r="D28" s="4">
        <f t="shared" si="3"/>
        <v>192566.58345975674</v>
      </c>
      <c r="E28" s="4">
        <f t="shared" si="7"/>
        <v>1330.9848812121757</v>
      </c>
      <c r="F28" s="4">
        <f t="shared" si="4"/>
        <v>818.40797970396613</v>
      </c>
      <c r="G28" s="4">
        <f t="shared" si="5"/>
        <v>512.57690150820952</v>
      </c>
      <c r="H28" s="4">
        <f t="shared" si="0"/>
        <v>192054.00655824854</v>
      </c>
      <c r="I28" s="26">
        <f t="shared" si="1"/>
        <v>0.96027003279124268</v>
      </c>
      <c r="K28" s="49">
        <v>5.0999999999999997E-2</v>
      </c>
    </row>
    <row r="29" spans="1:11" ht="16.05" customHeight="1" x14ac:dyDescent="0.25">
      <c r="A29" s="48">
        <f t="shared" si="6"/>
        <v>43616</v>
      </c>
      <c r="B29" s="45" t="str">
        <f t="shared" si="2"/>
        <v>A29</v>
      </c>
      <c r="C29" s="46">
        <v>17</v>
      </c>
      <c r="D29" s="4">
        <f t="shared" si="3"/>
        <v>192054.00655824854</v>
      </c>
      <c r="E29" s="4">
        <f t="shared" si="7"/>
        <v>1330.9848812121757</v>
      </c>
      <c r="F29" s="4">
        <f t="shared" si="4"/>
        <v>816.22952787255633</v>
      </c>
      <c r="G29" s="4">
        <f t="shared" si="5"/>
        <v>514.75535333961932</v>
      </c>
      <c r="H29" s="4">
        <f t="shared" si="0"/>
        <v>191539.25120490891</v>
      </c>
      <c r="I29" s="26">
        <f t="shared" si="1"/>
        <v>0.95769625602454456</v>
      </c>
      <c r="K29" s="49">
        <v>5.0999999999999997E-2</v>
      </c>
    </row>
    <row r="30" spans="1:11" ht="16.05" customHeight="1" x14ac:dyDescent="0.25">
      <c r="A30" s="48">
        <f t="shared" si="6"/>
        <v>43646</v>
      </c>
      <c r="B30" s="45" t="str">
        <f t="shared" si="2"/>
        <v>A30</v>
      </c>
      <c r="C30" s="46">
        <v>18</v>
      </c>
      <c r="D30" s="4">
        <f t="shared" si="3"/>
        <v>191539.25120490891</v>
      </c>
      <c r="E30" s="4">
        <f t="shared" si="7"/>
        <v>1330.9848812121757</v>
      </c>
      <c r="F30" s="4">
        <f t="shared" si="4"/>
        <v>814.04181762086284</v>
      </c>
      <c r="G30" s="4">
        <f t="shared" si="5"/>
        <v>516.94306359131281</v>
      </c>
      <c r="H30" s="4">
        <f t="shared" si="0"/>
        <v>191022.3081413176</v>
      </c>
      <c r="I30" s="26">
        <f t="shared" si="1"/>
        <v>0.95511154070658799</v>
      </c>
      <c r="K30" s="49">
        <v>5.0999999999999997E-2</v>
      </c>
    </row>
    <row r="31" spans="1:11" ht="16.05" customHeight="1" x14ac:dyDescent="0.25">
      <c r="A31" s="48">
        <f t="shared" si="6"/>
        <v>43677</v>
      </c>
      <c r="B31" s="45" t="str">
        <f t="shared" si="2"/>
        <v>A31</v>
      </c>
      <c r="C31" s="46">
        <v>19</v>
      </c>
      <c r="D31" s="4">
        <f t="shared" si="3"/>
        <v>191022.3081413176</v>
      </c>
      <c r="E31" s="4">
        <f t="shared" si="7"/>
        <v>1330.9848812121754</v>
      </c>
      <c r="F31" s="4">
        <f t="shared" si="4"/>
        <v>811.84480960059966</v>
      </c>
      <c r="G31" s="4">
        <f t="shared" si="5"/>
        <v>519.14007161157576</v>
      </c>
      <c r="H31" s="4">
        <f t="shared" si="0"/>
        <v>190503.16806970601</v>
      </c>
      <c r="I31" s="26">
        <f t="shared" si="1"/>
        <v>0.95251584034852999</v>
      </c>
      <c r="K31" s="49">
        <v>5.0999999999999997E-2</v>
      </c>
    </row>
    <row r="32" spans="1:11" ht="16.05" customHeight="1" x14ac:dyDescent="0.25">
      <c r="A32" s="48">
        <f t="shared" si="6"/>
        <v>43708</v>
      </c>
      <c r="B32" s="45" t="str">
        <f t="shared" si="2"/>
        <v>A32</v>
      </c>
      <c r="C32" s="46">
        <v>20</v>
      </c>
      <c r="D32" s="4">
        <f t="shared" si="3"/>
        <v>190503.16806970601</v>
      </c>
      <c r="E32" s="4">
        <f t="shared" si="7"/>
        <v>1330.9848812121757</v>
      </c>
      <c r="F32" s="4">
        <f t="shared" si="4"/>
        <v>809.63846429625039</v>
      </c>
      <c r="G32" s="4">
        <f t="shared" si="5"/>
        <v>521.34641691592526</v>
      </c>
      <c r="H32" s="4">
        <f t="shared" si="0"/>
        <v>189981.82165279009</v>
      </c>
      <c r="I32" s="26">
        <f t="shared" si="1"/>
        <v>0.94990910826395047</v>
      </c>
      <c r="K32" s="49">
        <v>5.0999999999999997E-2</v>
      </c>
    </row>
    <row r="33" spans="1:11" ht="16.05" customHeight="1" x14ac:dyDescent="0.25">
      <c r="A33" s="48">
        <f t="shared" si="6"/>
        <v>43738</v>
      </c>
      <c r="B33" s="45" t="str">
        <f t="shared" si="2"/>
        <v>A33</v>
      </c>
      <c r="C33" s="46">
        <v>21</v>
      </c>
      <c r="D33" s="4">
        <f t="shared" si="3"/>
        <v>189981.82165279009</v>
      </c>
      <c r="E33" s="4">
        <f t="shared" si="7"/>
        <v>1330.9848812121754</v>
      </c>
      <c r="F33" s="4">
        <f t="shared" si="4"/>
        <v>807.42274202435783</v>
      </c>
      <c r="G33" s="4">
        <f t="shared" si="5"/>
        <v>523.56213918781759</v>
      </c>
      <c r="H33" s="4">
        <f t="shared" si="0"/>
        <v>189458.25951360227</v>
      </c>
      <c r="I33" s="26">
        <f t="shared" si="1"/>
        <v>0.94729129756801134</v>
      </c>
      <c r="K33" s="49">
        <v>5.0999999999999997E-2</v>
      </c>
    </row>
    <row r="34" spans="1:11" ht="16.05" customHeight="1" x14ac:dyDescent="0.25">
      <c r="A34" s="48">
        <f t="shared" si="6"/>
        <v>43769</v>
      </c>
      <c r="B34" s="45" t="str">
        <f t="shared" si="2"/>
        <v>A34</v>
      </c>
      <c r="C34" s="46">
        <v>22</v>
      </c>
      <c r="D34" s="4">
        <f t="shared" si="3"/>
        <v>189458.25951360227</v>
      </c>
      <c r="E34" s="4">
        <f t="shared" si="7"/>
        <v>1330.9848812121754</v>
      </c>
      <c r="F34" s="4">
        <f t="shared" si="4"/>
        <v>805.19760293280967</v>
      </c>
      <c r="G34" s="4">
        <f t="shared" si="5"/>
        <v>525.78727827936575</v>
      </c>
      <c r="H34" s="4">
        <f t="shared" si="0"/>
        <v>188932.4722353229</v>
      </c>
      <c r="I34" s="26">
        <f t="shared" si="1"/>
        <v>0.94466236117661451</v>
      </c>
      <c r="K34" s="49">
        <v>5.0999999999999997E-2</v>
      </c>
    </row>
    <row r="35" spans="1:11" ht="16.05" customHeight="1" x14ac:dyDescent="0.25">
      <c r="A35" s="48">
        <f t="shared" si="6"/>
        <v>43799</v>
      </c>
      <c r="B35" s="45" t="str">
        <f t="shared" si="2"/>
        <v>A35</v>
      </c>
      <c r="C35" s="46">
        <v>23</v>
      </c>
      <c r="D35" s="4">
        <f t="shared" si="3"/>
        <v>188932.4722353229</v>
      </c>
      <c r="E35" s="4">
        <f t="shared" si="7"/>
        <v>1330.9848812121754</v>
      </c>
      <c r="F35" s="4">
        <f t="shared" si="4"/>
        <v>802.96300700012227</v>
      </c>
      <c r="G35" s="4">
        <f t="shared" si="5"/>
        <v>528.02187421205315</v>
      </c>
      <c r="H35" s="4">
        <f t="shared" si="0"/>
        <v>188404.45036111085</v>
      </c>
      <c r="I35" s="26">
        <f t="shared" si="1"/>
        <v>0.94202225180555421</v>
      </c>
      <c r="K35" s="49">
        <v>5.0999999999999997E-2</v>
      </c>
    </row>
    <row r="36" spans="1:11" ht="16.05" customHeight="1" x14ac:dyDescent="0.25">
      <c r="A36" s="48">
        <f t="shared" si="6"/>
        <v>43830</v>
      </c>
      <c r="B36" s="45" t="str">
        <f t="shared" si="2"/>
        <v>A36</v>
      </c>
      <c r="C36" s="46">
        <v>24</v>
      </c>
      <c r="D36" s="4">
        <f t="shared" si="3"/>
        <v>188404.45036111085</v>
      </c>
      <c r="E36" s="4">
        <f t="shared" si="7"/>
        <v>1330.9848812121757</v>
      </c>
      <c r="F36" s="4">
        <f t="shared" si="4"/>
        <v>800.71891403472102</v>
      </c>
      <c r="G36" s="4">
        <f t="shared" si="5"/>
        <v>530.26596717745463</v>
      </c>
      <c r="H36" s="4">
        <f t="shared" si="0"/>
        <v>187874.18439393339</v>
      </c>
      <c r="I36" s="26">
        <f t="shared" si="1"/>
        <v>0.93937092196966698</v>
      </c>
      <c r="K36" s="49">
        <v>5.0999999999999997E-2</v>
      </c>
    </row>
    <row r="37" spans="1:11" ht="16.05" customHeight="1" x14ac:dyDescent="0.25">
      <c r="A37" s="48">
        <f t="shared" si="6"/>
        <v>43861</v>
      </c>
      <c r="B37" s="45" t="str">
        <f t="shared" si="2"/>
        <v>A37</v>
      </c>
      <c r="C37" s="46">
        <v>25</v>
      </c>
      <c r="D37" s="4">
        <f t="shared" si="3"/>
        <v>187874.18439393339</v>
      </c>
      <c r="E37" s="4">
        <f t="shared" si="7"/>
        <v>1330.9848812121754</v>
      </c>
      <c r="F37" s="4">
        <f t="shared" si="4"/>
        <v>798.46528367421695</v>
      </c>
      <c r="G37" s="4">
        <f t="shared" si="5"/>
        <v>532.51959753795848</v>
      </c>
      <c r="H37" s="4">
        <f t="shared" si="0"/>
        <v>187341.66479639543</v>
      </c>
      <c r="I37" s="26">
        <f t="shared" si="1"/>
        <v>0.93670832398197712</v>
      </c>
      <c r="K37" s="49">
        <v>5.0999999999999997E-2</v>
      </c>
    </row>
    <row r="38" spans="1:11" ht="16.05" customHeight="1" x14ac:dyDescent="0.25">
      <c r="A38" s="48">
        <f t="shared" si="6"/>
        <v>43890</v>
      </c>
      <c r="B38" s="45" t="str">
        <f t="shared" si="2"/>
        <v>A38</v>
      </c>
      <c r="C38" s="46">
        <v>26</v>
      </c>
      <c r="D38" s="4">
        <f t="shared" si="3"/>
        <v>187341.66479639543</v>
      </c>
      <c r="E38" s="4">
        <f t="shared" si="7"/>
        <v>1330.9848812121754</v>
      </c>
      <c r="F38" s="4">
        <f t="shared" si="4"/>
        <v>796.20207538468048</v>
      </c>
      <c r="G38" s="4">
        <f t="shared" si="5"/>
        <v>534.78280582749494</v>
      </c>
      <c r="H38" s="4">
        <f t="shared" si="0"/>
        <v>186806.88199056793</v>
      </c>
      <c r="I38" s="26">
        <f t="shared" si="1"/>
        <v>0.93403440995283959</v>
      </c>
      <c r="K38" s="49">
        <v>5.0999999999999997E-2</v>
      </c>
    </row>
    <row r="39" spans="1:11" ht="16.05" customHeight="1" x14ac:dyDescent="0.25">
      <c r="A39" s="48">
        <f t="shared" si="6"/>
        <v>43921</v>
      </c>
      <c r="B39" s="45" t="str">
        <f t="shared" si="2"/>
        <v>A39</v>
      </c>
      <c r="C39" s="46">
        <v>27</v>
      </c>
      <c r="D39" s="4">
        <f t="shared" si="3"/>
        <v>186806.88199056793</v>
      </c>
      <c r="E39" s="4">
        <f t="shared" si="7"/>
        <v>1330.9848812121754</v>
      </c>
      <c r="F39" s="4">
        <f t="shared" si="4"/>
        <v>793.92924845991365</v>
      </c>
      <c r="G39" s="4">
        <f t="shared" si="5"/>
        <v>537.05563275226177</v>
      </c>
      <c r="H39" s="4">
        <f t="shared" si="0"/>
        <v>186269.82635781568</v>
      </c>
      <c r="I39" s="26">
        <f t="shared" si="1"/>
        <v>0.93134913178907841</v>
      </c>
      <c r="K39" s="49">
        <v>5.0999999999999997E-2</v>
      </c>
    </row>
    <row r="40" spans="1:11" ht="16.05" customHeight="1" x14ac:dyDescent="0.25">
      <c r="A40" s="48">
        <f t="shared" si="6"/>
        <v>43951</v>
      </c>
      <c r="B40" s="45" t="str">
        <f t="shared" si="2"/>
        <v>A40</v>
      </c>
      <c r="C40" s="46">
        <v>28</v>
      </c>
      <c r="D40" s="4">
        <f t="shared" si="3"/>
        <v>186269.82635781568</v>
      </c>
      <c r="E40" s="4">
        <f t="shared" si="7"/>
        <v>1330.9848812121757</v>
      </c>
      <c r="F40" s="4">
        <f t="shared" si="4"/>
        <v>791.64676202071666</v>
      </c>
      <c r="G40" s="4">
        <f t="shared" si="5"/>
        <v>539.33811919145899</v>
      </c>
      <c r="H40" s="4">
        <f t="shared" si="0"/>
        <v>185730.48823862421</v>
      </c>
      <c r="I40" s="26">
        <f t="shared" si="1"/>
        <v>0.92865244119312107</v>
      </c>
      <c r="K40" s="49">
        <v>5.0999999999999997E-2</v>
      </c>
    </row>
    <row r="41" spans="1:11" ht="16.05" customHeight="1" x14ac:dyDescent="0.25">
      <c r="A41" s="48">
        <f t="shared" si="6"/>
        <v>43982</v>
      </c>
      <c r="B41" s="45" t="str">
        <f t="shared" si="2"/>
        <v>A41</v>
      </c>
      <c r="C41" s="46">
        <v>29</v>
      </c>
      <c r="D41" s="4">
        <f t="shared" si="3"/>
        <v>185730.48823862421</v>
      </c>
      <c r="E41" s="4">
        <f t="shared" si="7"/>
        <v>1330.9848812121754</v>
      </c>
      <c r="F41" s="4">
        <f t="shared" si="4"/>
        <v>789.35457501415283</v>
      </c>
      <c r="G41" s="4">
        <f t="shared" si="5"/>
        <v>541.63030619802259</v>
      </c>
      <c r="H41" s="4">
        <f t="shared" si="0"/>
        <v>185188.85793242618</v>
      </c>
      <c r="I41" s="26">
        <f t="shared" si="1"/>
        <v>0.92594428966213094</v>
      </c>
      <c r="K41" s="49">
        <v>5.0999999999999997E-2</v>
      </c>
    </row>
    <row r="42" spans="1:11" ht="16.05" customHeight="1" x14ac:dyDescent="0.25">
      <c r="A42" s="48">
        <f t="shared" si="6"/>
        <v>44012</v>
      </c>
      <c r="B42" s="45" t="str">
        <f t="shared" si="2"/>
        <v>A42</v>
      </c>
      <c r="C42" s="46">
        <v>30</v>
      </c>
      <c r="D42" s="4">
        <f t="shared" si="3"/>
        <v>185188.85793242618</v>
      </c>
      <c r="E42" s="4">
        <f t="shared" si="7"/>
        <v>1330.9848812121754</v>
      </c>
      <c r="F42" s="4">
        <f t="shared" si="4"/>
        <v>787.05264621281128</v>
      </c>
      <c r="G42" s="4">
        <f t="shared" si="5"/>
        <v>543.93223499936414</v>
      </c>
      <c r="H42" s="4">
        <f t="shared" si="0"/>
        <v>184644.92569742681</v>
      </c>
      <c r="I42" s="26">
        <f t="shared" si="1"/>
        <v>0.92322462848713405</v>
      </c>
      <c r="K42" s="49">
        <v>5.0999999999999997E-2</v>
      </c>
    </row>
    <row r="43" spans="1:11" ht="16.05" customHeight="1" x14ac:dyDescent="0.25">
      <c r="A43" s="48">
        <f t="shared" si="6"/>
        <v>44043</v>
      </c>
      <c r="B43" s="45" t="str">
        <f t="shared" si="2"/>
        <v>A43</v>
      </c>
      <c r="C43" s="46">
        <v>31</v>
      </c>
      <c r="D43" s="4">
        <f t="shared" si="3"/>
        <v>184644.92569742681</v>
      </c>
      <c r="E43" s="4">
        <f t="shared" si="7"/>
        <v>1330.9848812121752</v>
      </c>
      <c r="F43" s="4">
        <f t="shared" si="4"/>
        <v>784.74093421406394</v>
      </c>
      <c r="G43" s="4">
        <f t="shared" si="5"/>
        <v>546.24394699811126</v>
      </c>
      <c r="H43" s="4">
        <f t="shared" si="0"/>
        <v>184098.68175042869</v>
      </c>
      <c r="I43" s="26">
        <f t="shared" si="1"/>
        <v>0.92049340875214347</v>
      </c>
      <c r="K43" s="49">
        <v>5.0999999999999997E-2</v>
      </c>
    </row>
    <row r="44" spans="1:11" ht="16.05" customHeight="1" x14ac:dyDescent="0.25">
      <c r="A44" s="48">
        <f t="shared" si="6"/>
        <v>44074</v>
      </c>
      <c r="B44" s="45" t="str">
        <f t="shared" si="2"/>
        <v>A44</v>
      </c>
      <c r="C44" s="46">
        <v>32</v>
      </c>
      <c r="D44" s="4">
        <f t="shared" si="3"/>
        <v>184098.68175042869</v>
      </c>
      <c r="E44" s="4">
        <f t="shared" si="7"/>
        <v>1330.9848812121757</v>
      </c>
      <c r="F44" s="4">
        <f t="shared" si="4"/>
        <v>782.41939743932187</v>
      </c>
      <c r="G44" s="4">
        <f t="shared" si="5"/>
        <v>548.56548377285378</v>
      </c>
      <c r="H44" s="4">
        <f t="shared" si="0"/>
        <v>183550.11626665582</v>
      </c>
      <c r="I44" s="26">
        <f t="shared" si="1"/>
        <v>0.91775058133327914</v>
      </c>
      <c r="K44" s="49">
        <v>5.0999999999999997E-2</v>
      </c>
    </row>
    <row r="45" spans="1:11" ht="16.05" customHeight="1" x14ac:dyDescent="0.25">
      <c r="A45" s="48">
        <f t="shared" si="6"/>
        <v>44104</v>
      </c>
      <c r="B45" s="45" t="str">
        <f t="shared" si="2"/>
        <v>A45</v>
      </c>
      <c r="C45" s="46">
        <v>33</v>
      </c>
      <c r="D45" s="4">
        <f t="shared" si="3"/>
        <v>183550.11626665582</v>
      </c>
      <c r="E45" s="4">
        <f t="shared" si="7"/>
        <v>1330.9848812121752</v>
      </c>
      <c r="F45" s="4">
        <f t="shared" si="4"/>
        <v>780.08799413328722</v>
      </c>
      <c r="G45" s="4">
        <f t="shared" si="5"/>
        <v>550.89688707888797</v>
      </c>
      <c r="H45" s="4">
        <f t="shared" si="0"/>
        <v>182999.21937957694</v>
      </c>
      <c r="I45" s="26">
        <f t="shared" si="1"/>
        <v>0.91499609689788475</v>
      </c>
      <c r="K45" s="49">
        <v>5.0999999999999997E-2</v>
      </c>
    </row>
    <row r="46" spans="1:11" ht="16.05" customHeight="1" x14ac:dyDescent="0.25">
      <c r="A46" s="48">
        <f t="shared" si="6"/>
        <v>44135</v>
      </c>
      <c r="B46" s="45" t="str">
        <f t="shared" si="2"/>
        <v>A46</v>
      </c>
      <c r="C46" s="46">
        <v>34</v>
      </c>
      <c r="D46" s="4">
        <f t="shared" si="3"/>
        <v>182999.21937957694</v>
      </c>
      <c r="E46" s="4">
        <f t="shared" si="7"/>
        <v>1330.984881212175</v>
      </c>
      <c r="F46" s="4">
        <f t="shared" si="4"/>
        <v>777.74668236320201</v>
      </c>
      <c r="G46" s="4">
        <f t="shared" si="5"/>
        <v>553.23819884897296</v>
      </c>
      <c r="H46" s="4">
        <f t="shared" si="0"/>
        <v>182445.98118072798</v>
      </c>
      <c r="I46" s="26">
        <f t="shared" si="1"/>
        <v>0.91222990590363984</v>
      </c>
      <c r="K46" s="49">
        <v>5.0999999999999997E-2</v>
      </c>
    </row>
    <row r="47" spans="1:11" ht="16.05" customHeight="1" x14ac:dyDescent="0.25">
      <c r="A47" s="48">
        <f t="shared" si="6"/>
        <v>44165</v>
      </c>
      <c r="B47" s="45" t="str">
        <f t="shared" si="2"/>
        <v>A47</v>
      </c>
      <c r="C47" s="46">
        <v>35</v>
      </c>
      <c r="D47" s="4">
        <f t="shared" si="3"/>
        <v>182445.98118072798</v>
      </c>
      <c r="E47" s="4">
        <f t="shared" si="7"/>
        <v>1330.9848812121752</v>
      </c>
      <c r="F47" s="4">
        <f t="shared" si="4"/>
        <v>775.39542001809389</v>
      </c>
      <c r="G47" s="4">
        <f t="shared" si="5"/>
        <v>555.58946119408131</v>
      </c>
      <c r="H47" s="4">
        <f t="shared" si="0"/>
        <v>181890.39171953389</v>
      </c>
      <c r="I47" s="26">
        <f t="shared" si="1"/>
        <v>0.90945195859766947</v>
      </c>
      <c r="K47" s="49">
        <v>5.0999999999999997E-2</v>
      </c>
    </row>
    <row r="48" spans="1:11" ht="16.05" customHeight="1" x14ac:dyDescent="0.25">
      <c r="A48" s="48">
        <f t="shared" si="6"/>
        <v>44196</v>
      </c>
      <c r="B48" s="45" t="str">
        <f t="shared" si="2"/>
        <v>A48</v>
      </c>
      <c r="C48" s="46">
        <v>36</v>
      </c>
      <c r="D48" s="4">
        <f t="shared" si="3"/>
        <v>181890.39171953389</v>
      </c>
      <c r="E48" s="4">
        <f t="shared" si="7"/>
        <v>1330.9848812121754</v>
      </c>
      <c r="F48" s="4">
        <f t="shared" si="4"/>
        <v>773.034164808019</v>
      </c>
      <c r="G48" s="4">
        <f t="shared" si="5"/>
        <v>557.95071640415642</v>
      </c>
      <c r="H48" s="4">
        <f t="shared" si="0"/>
        <v>181332.44100312973</v>
      </c>
      <c r="I48" s="26">
        <f t="shared" si="1"/>
        <v>0.90666220501564865</v>
      </c>
      <c r="K48" s="49">
        <v>5.0999999999999997E-2</v>
      </c>
    </row>
    <row r="49" spans="1:11" ht="16.05" customHeight="1" x14ac:dyDescent="0.25">
      <c r="A49" s="48">
        <f t="shared" si="6"/>
        <v>44227</v>
      </c>
      <c r="B49" s="45" t="str">
        <f t="shared" si="2"/>
        <v>A49</v>
      </c>
      <c r="C49" s="46">
        <v>37</v>
      </c>
      <c r="D49" s="4">
        <f t="shared" si="3"/>
        <v>181332.44100312973</v>
      </c>
      <c r="E49" s="4">
        <f t="shared" si="7"/>
        <v>1330.9848812121754</v>
      </c>
      <c r="F49" s="4">
        <f t="shared" si="4"/>
        <v>770.66287426330121</v>
      </c>
      <c r="G49" s="4">
        <f t="shared" si="5"/>
        <v>560.32200694887422</v>
      </c>
      <c r="H49" s="4">
        <f t="shared" si="0"/>
        <v>180772.11899618086</v>
      </c>
      <c r="I49" s="26">
        <f t="shared" si="1"/>
        <v>0.90386059498090432</v>
      </c>
      <c r="K49" s="49">
        <v>5.0999999999999997E-2</v>
      </c>
    </row>
    <row r="50" spans="1:11" ht="16.05" customHeight="1" x14ac:dyDescent="0.25">
      <c r="A50" s="48">
        <f t="shared" si="6"/>
        <v>44255</v>
      </c>
      <c r="B50" s="45" t="str">
        <f t="shared" si="2"/>
        <v>A50</v>
      </c>
      <c r="C50" s="46">
        <v>38</v>
      </c>
      <c r="D50" s="4">
        <f t="shared" si="3"/>
        <v>180772.11899618086</v>
      </c>
      <c r="E50" s="4">
        <f t="shared" si="7"/>
        <v>1330.9848812121752</v>
      </c>
      <c r="F50" s="4">
        <f t="shared" si="4"/>
        <v>768.28150573376854</v>
      </c>
      <c r="G50" s="4">
        <f t="shared" si="5"/>
        <v>562.70337547840666</v>
      </c>
      <c r="H50" s="4">
        <f t="shared" si="0"/>
        <v>180209.41562070244</v>
      </c>
      <c r="I50" s="26">
        <f t="shared" si="1"/>
        <v>0.90104707810351214</v>
      </c>
      <c r="K50" s="49">
        <v>5.0999999999999997E-2</v>
      </c>
    </row>
    <row r="51" spans="1:11" ht="16.05" customHeight="1" x14ac:dyDescent="0.25">
      <c r="A51" s="48">
        <f t="shared" si="6"/>
        <v>44286</v>
      </c>
      <c r="B51" s="45" t="str">
        <f t="shared" si="2"/>
        <v>A51</v>
      </c>
      <c r="C51" s="46">
        <v>39</v>
      </c>
      <c r="D51" s="4">
        <f t="shared" si="3"/>
        <v>180209.41562070244</v>
      </c>
      <c r="E51" s="4">
        <f t="shared" si="7"/>
        <v>1330.9848812121752</v>
      </c>
      <c r="F51" s="4">
        <f t="shared" si="4"/>
        <v>765.89001638798527</v>
      </c>
      <c r="G51" s="4">
        <f t="shared" si="5"/>
        <v>565.09486482418993</v>
      </c>
      <c r="H51" s="4">
        <f t="shared" si="0"/>
        <v>179644.32075587826</v>
      </c>
      <c r="I51" s="26">
        <f t="shared" si="1"/>
        <v>0.89822160377939131</v>
      </c>
      <c r="K51" s="49">
        <v>5.0999999999999997E-2</v>
      </c>
    </row>
    <row r="52" spans="1:11" ht="16.05" customHeight="1" x14ac:dyDescent="0.25">
      <c r="A52" s="48">
        <f t="shared" si="6"/>
        <v>44316</v>
      </c>
      <c r="B52" s="45" t="str">
        <f t="shared" si="2"/>
        <v>A52</v>
      </c>
      <c r="C52" s="46">
        <v>40</v>
      </c>
      <c r="D52" s="4">
        <f t="shared" si="3"/>
        <v>179644.32075587826</v>
      </c>
      <c r="E52" s="4">
        <f t="shared" si="7"/>
        <v>1330.9848812121752</v>
      </c>
      <c r="F52" s="4">
        <f t="shared" si="4"/>
        <v>763.48836321248257</v>
      </c>
      <c r="G52" s="4">
        <f t="shared" si="5"/>
        <v>567.49651799969263</v>
      </c>
      <c r="H52" s="4">
        <f t="shared" si="0"/>
        <v>179076.82423787858</v>
      </c>
      <c r="I52" s="26">
        <f t="shared" si="1"/>
        <v>0.89538412118939292</v>
      </c>
      <c r="K52" s="49">
        <v>5.0999999999999997E-2</v>
      </c>
    </row>
    <row r="53" spans="1:11" ht="16.05" customHeight="1" x14ac:dyDescent="0.25">
      <c r="A53" s="48">
        <f t="shared" si="6"/>
        <v>44347</v>
      </c>
      <c r="B53" s="45" t="str">
        <f t="shared" si="2"/>
        <v>A53</v>
      </c>
      <c r="C53" s="46">
        <v>41</v>
      </c>
      <c r="D53" s="4">
        <f t="shared" si="3"/>
        <v>179076.82423787858</v>
      </c>
      <c r="E53" s="4">
        <f t="shared" si="7"/>
        <v>1330.9848812121754</v>
      </c>
      <c r="F53" s="4">
        <f t="shared" si="4"/>
        <v>761.07650301098386</v>
      </c>
      <c r="G53" s="4">
        <f t="shared" si="5"/>
        <v>569.90837820119157</v>
      </c>
      <c r="H53" s="4">
        <f t="shared" si="0"/>
        <v>178506.91585967739</v>
      </c>
      <c r="I53" s="26">
        <f t="shared" si="1"/>
        <v>0.89253457929838698</v>
      </c>
      <c r="K53" s="49">
        <v>5.0999999999999997E-2</v>
      </c>
    </row>
    <row r="54" spans="1:11" ht="16.05" customHeight="1" x14ac:dyDescent="0.25">
      <c r="A54" s="48">
        <f t="shared" si="6"/>
        <v>44377</v>
      </c>
      <c r="B54" s="45" t="str">
        <f t="shared" si="2"/>
        <v>A54</v>
      </c>
      <c r="C54" s="46">
        <v>42</v>
      </c>
      <c r="D54" s="4">
        <f t="shared" si="3"/>
        <v>178506.91585967739</v>
      </c>
      <c r="E54" s="4">
        <f t="shared" si="7"/>
        <v>1330.9848812121757</v>
      </c>
      <c r="F54" s="4">
        <f t="shared" si="4"/>
        <v>758.65439240362878</v>
      </c>
      <c r="G54" s="4">
        <f t="shared" si="5"/>
        <v>572.33048880854687</v>
      </c>
      <c r="H54" s="4">
        <f t="shared" si="0"/>
        <v>177934.58537086885</v>
      </c>
      <c r="I54" s="26">
        <f t="shared" si="1"/>
        <v>0.88967292685434429</v>
      </c>
      <c r="K54" s="49">
        <v>5.0999999999999997E-2</v>
      </c>
    </row>
    <row r="55" spans="1:11" ht="16.05" customHeight="1" x14ac:dyDescent="0.25">
      <c r="A55" s="48">
        <f t="shared" si="6"/>
        <v>44408</v>
      </c>
      <c r="B55" s="45" t="str">
        <f t="shared" si="2"/>
        <v>A55</v>
      </c>
      <c r="C55" s="46">
        <v>43</v>
      </c>
      <c r="D55" s="4">
        <f t="shared" si="3"/>
        <v>177934.58537086885</v>
      </c>
      <c r="E55" s="4">
        <f t="shared" si="7"/>
        <v>1330.9848812121754</v>
      </c>
      <c r="F55" s="4">
        <f t="shared" si="4"/>
        <v>756.22198782619262</v>
      </c>
      <c r="G55" s="4">
        <f t="shared" si="5"/>
        <v>574.76289338598281</v>
      </c>
      <c r="H55" s="4">
        <f t="shared" si="0"/>
        <v>177359.82247748287</v>
      </c>
      <c r="I55" s="26">
        <f t="shared" si="1"/>
        <v>0.88679911238741438</v>
      </c>
      <c r="K55" s="49">
        <v>5.0999999999999997E-2</v>
      </c>
    </row>
    <row r="56" spans="1:11" ht="16.05" customHeight="1" x14ac:dyDescent="0.25">
      <c r="A56" s="48">
        <f t="shared" si="6"/>
        <v>44439</v>
      </c>
      <c r="B56" s="45" t="str">
        <f t="shared" si="2"/>
        <v>A56</v>
      </c>
      <c r="C56" s="46">
        <v>44</v>
      </c>
      <c r="D56" s="4">
        <f t="shared" si="3"/>
        <v>177359.82247748287</v>
      </c>
      <c r="E56" s="4">
        <f t="shared" si="7"/>
        <v>1330.9848812121754</v>
      </c>
      <c r="F56" s="4">
        <f t="shared" si="4"/>
        <v>753.7792455293021</v>
      </c>
      <c r="G56" s="4">
        <f t="shared" si="5"/>
        <v>577.20563568287332</v>
      </c>
      <c r="H56" s="4">
        <f t="shared" si="0"/>
        <v>176782.61684179999</v>
      </c>
      <c r="I56" s="26">
        <f t="shared" si="1"/>
        <v>0.88391308420899994</v>
      </c>
      <c r="K56" s="49">
        <v>5.0999999999999997E-2</v>
      </c>
    </row>
    <row r="57" spans="1:11" ht="16.05" customHeight="1" x14ac:dyDescent="0.25">
      <c r="A57" s="48">
        <f t="shared" si="6"/>
        <v>44469</v>
      </c>
      <c r="B57" s="45" t="str">
        <f t="shared" si="2"/>
        <v>A57</v>
      </c>
      <c r="C57" s="46">
        <v>45</v>
      </c>
      <c r="D57" s="4">
        <f t="shared" si="3"/>
        <v>176782.61684179999</v>
      </c>
      <c r="E57" s="4">
        <f t="shared" si="7"/>
        <v>1330.9848812121754</v>
      </c>
      <c r="F57" s="4">
        <f t="shared" si="4"/>
        <v>751.32612157764981</v>
      </c>
      <c r="G57" s="4">
        <f t="shared" si="5"/>
        <v>579.65875963452561</v>
      </c>
      <c r="H57" s="4">
        <f t="shared" si="0"/>
        <v>176202.95808216545</v>
      </c>
      <c r="I57" s="26">
        <f t="shared" si="1"/>
        <v>0.88101479041082731</v>
      </c>
      <c r="K57" s="49">
        <v>5.0999999999999997E-2</v>
      </c>
    </row>
    <row r="58" spans="1:11" ht="16.05" customHeight="1" x14ac:dyDescent="0.25">
      <c r="A58" s="48">
        <f t="shared" si="6"/>
        <v>44500</v>
      </c>
      <c r="B58" s="45" t="str">
        <f t="shared" si="2"/>
        <v>A58</v>
      </c>
      <c r="C58" s="46">
        <v>46</v>
      </c>
      <c r="D58" s="4">
        <f t="shared" si="3"/>
        <v>176202.95808216545</v>
      </c>
      <c r="E58" s="4">
        <f t="shared" si="7"/>
        <v>1330.9848812121752</v>
      </c>
      <c r="F58" s="4">
        <f t="shared" si="4"/>
        <v>748.86257184920305</v>
      </c>
      <c r="G58" s="4">
        <f t="shared" si="5"/>
        <v>582.12230936297215</v>
      </c>
      <c r="H58" s="4">
        <f t="shared" si="0"/>
        <v>175620.83577280247</v>
      </c>
      <c r="I58" s="26">
        <f t="shared" si="1"/>
        <v>0.87810417886401237</v>
      </c>
      <c r="K58" s="49">
        <v>5.0999999999999997E-2</v>
      </c>
    </row>
    <row r="59" spans="1:11" ht="16.05" customHeight="1" x14ac:dyDescent="0.25">
      <c r="A59" s="48">
        <f t="shared" si="6"/>
        <v>44530</v>
      </c>
      <c r="B59" s="45" t="str">
        <f t="shared" si="2"/>
        <v>A59</v>
      </c>
      <c r="C59" s="46">
        <v>47</v>
      </c>
      <c r="D59" s="4">
        <f t="shared" si="3"/>
        <v>175620.83577280247</v>
      </c>
      <c r="E59" s="4">
        <f t="shared" si="7"/>
        <v>1330.9848812121752</v>
      </c>
      <c r="F59" s="4">
        <f t="shared" si="4"/>
        <v>746.38855203441051</v>
      </c>
      <c r="G59" s="4">
        <f t="shared" si="5"/>
        <v>584.59632917776469</v>
      </c>
      <c r="H59" s="4">
        <f t="shared" si="0"/>
        <v>175036.23944362471</v>
      </c>
      <c r="I59" s="26">
        <f t="shared" si="1"/>
        <v>0.8751811972181236</v>
      </c>
      <c r="K59" s="49">
        <v>5.0999999999999997E-2</v>
      </c>
    </row>
    <row r="60" spans="1:11" ht="16.05" customHeight="1" x14ac:dyDescent="0.25">
      <c r="A60" s="48">
        <f t="shared" si="6"/>
        <v>44561</v>
      </c>
      <c r="B60" s="45" t="str">
        <f t="shared" si="2"/>
        <v>A60</v>
      </c>
      <c r="C60" s="46">
        <v>48</v>
      </c>
      <c r="D60" s="4">
        <f t="shared" si="3"/>
        <v>175036.23944362471</v>
      </c>
      <c r="E60" s="4">
        <f t="shared" si="7"/>
        <v>1330.9848812121754</v>
      </c>
      <c r="F60" s="4">
        <f t="shared" si="4"/>
        <v>743.90401763540501</v>
      </c>
      <c r="G60" s="4">
        <f t="shared" si="5"/>
        <v>587.08086357677041</v>
      </c>
      <c r="H60" s="4">
        <f t="shared" si="0"/>
        <v>174449.15858004795</v>
      </c>
      <c r="I60" s="26">
        <f t="shared" si="1"/>
        <v>0.87224579290023974</v>
      </c>
      <c r="K60" s="49">
        <v>5.0999999999999997E-2</v>
      </c>
    </row>
    <row r="61" spans="1:11" ht="16.05" customHeight="1" x14ac:dyDescent="0.25">
      <c r="A61" s="48">
        <f t="shared" si="6"/>
        <v>44592</v>
      </c>
      <c r="B61" s="45" t="str">
        <f t="shared" si="2"/>
        <v>A61</v>
      </c>
      <c r="C61" s="46">
        <v>49</v>
      </c>
      <c r="D61" s="4">
        <f t="shared" si="3"/>
        <v>174449.15858004795</v>
      </c>
      <c r="E61" s="4">
        <f t="shared" si="7"/>
        <v>1330.9848812121754</v>
      </c>
      <c r="F61" s="4">
        <f t="shared" si="4"/>
        <v>741.40892396520383</v>
      </c>
      <c r="G61" s="4">
        <f t="shared" si="5"/>
        <v>589.5759572469716</v>
      </c>
      <c r="H61" s="4">
        <f t="shared" si="0"/>
        <v>173859.58262280098</v>
      </c>
      <c r="I61" s="26">
        <f t="shared" si="1"/>
        <v>0.86929791311400495</v>
      </c>
      <c r="K61" s="49">
        <v>5.0999999999999997E-2</v>
      </c>
    </row>
    <row r="62" spans="1:11" ht="16.05" customHeight="1" x14ac:dyDescent="0.25">
      <c r="A62" s="48">
        <f t="shared" si="6"/>
        <v>44620</v>
      </c>
      <c r="B62" s="45" t="str">
        <f t="shared" si="2"/>
        <v>A62</v>
      </c>
      <c r="C62" s="46">
        <v>50</v>
      </c>
      <c r="D62" s="4">
        <f t="shared" si="3"/>
        <v>173859.58262280098</v>
      </c>
      <c r="E62" s="4">
        <f t="shared" si="7"/>
        <v>1330.9848812121754</v>
      </c>
      <c r="F62" s="4">
        <f t="shared" si="4"/>
        <v>738.9032261469041</v>
      </c>
      <c r="G62" s="4">
        <f t="shared" si="5"/>
        <v>592.08165506527132</v>
      </c>
      <c r="H62" s="4">
        <f t="shared" si="0"/>
        <v>173267.50096773572</v>
      </c>
      <c r="I62" s="26">
        <f t="shared" si="1"/>
        <v>0.86633750483867855</v>
      </c>
      <c r="K62" s="49">
        <v>5.0999999999999997E-2</v>
      </c>
    </row>
    <row r="63" spans="1:11" ht="16.05" customHeight="1" x14ac:dyDescent="0.25">
      <c r="A63" s="48">
        <f t="shared" si="6"/>
        <v>44651</v>
      </c>
      <c r="B63" s="45" t="str">
        <f t="shared" si="2"/>
        <v>A63</v>
      </c>
      <c r="C63" s="46">
        <v>51</v>
      </c>
      <c r="D63" s="4">
        <f t="shared" si="3"/>
        <v>173267.50096773572</v>
      </c>
      <c r="E63" s="4">
        <f t="shared" si="7"/>
        <v>1330.9848812121754</v>
      </c>
      <c r="F63" s="4">
        <f t="shared" si="4"/>
        <v>736.38687911287673</v>
      </c>
      <c r="G63" s="4">
        <f t="shared" si="5"/>
        <v>594.5980020992987</v>
      </c>
      <c r="H63" s="4">
        <f t="shared" si="0"/>
        <v>172672.90296563643</v>
      </c>
      <c r="I63" s="26">
        <f t="shared" si="1"/>
        <v>0.86336451482818211</v>
      </c>
      <c r="K63" s="49">
        <v>5.0999999999999997E-2</v>
      </c>
    </row>
    <row r="64" spans="1:11" ht="16.05" customHeight="1" x14ac:dyDescent="0.25">
      <c r="A64" s="48">
        <f t="shared" si="6"/>
        <v>44681</v>
      </c>
      <c r="B64" s="45" t="str">
        <f t="shared" si="2"/>
        <v>A64</v>
      </c>
      <c r="C64" s="46">
        <v>52</v>
      </c>
      <c r="D64" s="4">
        <f t="shared" si="3"/>
        <v>172672.90296563643</v>
      </c>
      <c r="E64" s="4">
        <f t="shared" si="7"/>
        <v>1330.9848812121754</v>
      </c>
      <c r="F64" s="4">
        <f t="shared" si="4"/>
        <v>733.85983760395482</v>
      </c>
      <c r="G64" s="4">
        <f t="shared" si="5"/>
        <v>597.12504360822061</v>
      </c>
      <c r="H64" s="4">
        <f t="shared" si="0"/>
        <v>172075.77792202821</v>
      </c>
      <c r="I64" s="26">
        <f t="shared" si="1"/>
        <v>0.86037888961014108</v>
      </c>
      <c r="K64" s="49">
        <v>5.0999999999999997E-2</v>
      </c>
    </row>
    <row r="65" spans="1:11" ht="16.05" customHeight="1" x14ac:dyDescent="0.25">
      <c r="A65" s="48">
        <f t="shared" si="6"/>
        <v>44712</v>
      </c>
      <c r="B65" s="45" t="str">
        <f t="shared" si="2"/>
        <v>A65</v>
      </c>
      <c r="C65" s="46">
        <v>53</v>
      </c>
      <c r="D65" s="4">
        <f t="shared" si="3"/>
        <v>172075.77792202821</v>
      </c>
      <c r="E65" s="4">
        <f t="shared" si="7"/>
        <v>1330.9848812121759</v>
      </c>
      <c r="F65" s="4">
        <f t="shared" si="4"/>
        <v>731.32205616861984</v>
      </c>
      <c r="G65" s="4">
        <f t="shared" si="5"/>
        <v>599.66282504355604</v>
      </c>
      <c r="H65" s="4">
        <f t="shared" si="0"/>
        <v>171476.11509698466</v>
      </c>
      <c r="I65" s="26">
        <f t="shared" si="1"/>
        <v>0.8573805754849233</v>
      </c>
      <c r="K65" s="49">
        <v>5.0999999999999997E-2</v>
      </c>
    </row>
    <row r="66" spans="1:11" ht="16.05" customHeight="1" x14ac:dyDescent="0.25">
      <c r="A66" s="48">
        <f t="shared" si="6"/>
        <v>44742</v>
      </c>
      <c r="B66" s="45" t="str">
        <f t="shared" si="2"/>
        <v>A66</v>
      </c>
      <c r="C66" s="46">
        <v>54</v>
      </c>
      <c r="D66" s="4">
        <f t="shared" si="3"/>
        <v>171476.11509698466</v>
      </c>
      <c r="E66" s="4">
        <f t="shared" si="7"/>
        <v>1330.9848812121754</v>
      </c>
      <c r="F66" s="4">
        <f t="shared" si="4"/>
        <v>728.77348916218477</v>
      </c>
      <c r="G66" s="4">
        <f t="shared" si="5"/>
        <v>602.21139204999065</v>
      </c>
      <c r="H66" s="4">
        <f t="shared" si="0"/>
        <v>170873.90370493467</v>
      </c>
      <c r="I66" s="26">
        <f t="shared" si="1"/>
        <v>0.85436951852467335</v>
      </c>
      <c r="K66" s="49">
        <v>5.0999999999999997E-2</v>
      </c>
    </row>
    <row r="67" spans="1:11" ht="16.05" customHeight="1" x14ac:dyDescent="0.25">
      <c r="A67" s="48">
        <f t="shared" si="6"/>
        <v>44773</v>
      </c>
      <c r="B67" s="45" t="str">
        <f t="shared" si="2"/>
        <v>A67</v>
      </c>
      <c r="C67" s="46">
        <v>55</v>
      </c>
      <c r="D67" s="4">
        <f t="shared" si="3"/>
        <v>170873.90370493467</v>
      </c>
      <c r="E67" s="4">
        <f t="shared" si="7"/>
        <v>1330.9848812121754</v>
      </c>
      <c r="F67" s="4">
        <f t="shared" si="4"/>
        <v>726.21409074597238</v>
      </c>
      <c r="G67" s="4">
        <f t="shared" si="5"/>
        <v>604.77079046620304</v>
      </c>
      <c r="H67" s="4">
        <f t="shared" si="0"/>
        <v>170269.13291446847</v>
      </c>
      <c r="I67" s="26">
        <f t="shared" si="1"/>
        <v>0.8513456645723424</v>
      </c>
      <c r="K67" s="49">
        <v>5.0999999999999997E-2</v>
      </c>
    </row>
    <row r="68" spans="1:11" ht="16.05" customHeight="1" x14ac:dyDescent="0.25">
      <c r="A68" s="48">
        <f t="shared" si="6"/>
        <v>44804</v>
      </c>
      <c r="B68" s="45" t="str">
        <f t="shared" si="2"/>
        <v>A68</v>
      </c>
      <c r="C68" s="46">
        <v>56</v>
      </c>
      <c r="D68" s="4">
        <f t="shared" si="3"/>
        <v>170269.13291446847</v>
      </c>
      <c r="E68" s="4">
        <f t="shared" si="7"/>
        <v>1330.9848812121759</v>
      </c>
      <c r="F68" s="4">
        <f t="shared" si="4"/>
        <v>723.64381488649099</v>
      </c>
      <c r="G68" s="4">
        <f t="shared" si="5"/>
        <v>607.34106632568489</v>
      </c>
      <c r="H68" s="4">
        <f t="shared" si="0"/>
        <v>169661.79184814278</v>
      </c>
      <c r="I68" s="26">
        <f t="shared" si="1"/>
        <v>0.84830895924071392</v>
      </c>
      <c r="K68" s="49">
        <v>5.0999999999999997E-2</v>
      </c>
    </row>
    <row r="69" spans="1:11" ht="16.05" customHeight="1" x14ac:dyDescent="0.25">
      <c r="A69" s="48">
        <f t="shared" si="6"/>
        <v>44834</v>
      </c>
      <c r="B69" s="45" t="str">
        <f t="shared" si="2"/>
        <v>A69</v>
      </c>
      <c r="C69" s="46">
        <v>57</v>
      </c>
      <c r="D69" s="4">
        <f t="shared" si="3"/>
        <v>169661.79184814278</v>
      </c>
      <c r="E69" s="4">
        <f t="shared" si="7"/>
        <v>1330.9848812121754</v>
      </c>
      <c r="F69" s="4">
        <f t="shared" si="4"/>
        <v>721.06261535460681</v>
      </c>
      <c r="G69" s="4">
        <f t="shared" si="5"/>
        <v>609.92226585756862</v>
      </c>
      <c r="H69" s="4">
        <f t="shared" si="0"/>
        <v>169051.8695822852</v>
      </c>
      <c r="I69" s="26">
        <f t="shared" si="1"/>
        <v>0.84525934791142598</v>
      </c>
      <c r="K69" s="49">
        <v>5.0999999999999997E-2</v>
      </c>
    </row>
    <row r="70" spans="1:11" ht="16.05" customHeight="1" x14ac:dyDescent="0.25">
      <c r="A70" s="48">
        <f t="shared" si="6"/>
        <v>44865</v>
      </c>
      <c r="B70" s="45" t="str">
        <f t="shared" si="2"/>
        <v>A70</v>
      </c>
      <c r="C70" s="46">
        <v>58</v>
      </c>
      <c r="D70" s="4">
        <f t="shared" si="3"/>
        <v>169051.8695822852</v>
      </c>
      <c r="E70" s="4">
        <f t="shared" si="7"/>
        <v>1330.9848812121754</v>
      </c>
      <c r="F70" s="4">
        <f t="shared" si="4"/>
        <v>718.47044572471214</v>
      </c>
      <c r="G70" s="4">
        <f t="shared" si="5"/>
        <v>612.51443548746329</v>
      </c>
      <c r="H70" s="4">
        <f t="shared" si="0"/>
        <v>168439.35514679775</v>
      </c>
      <c r="I70" s="26">
        <f t="shared" si="1"/>
        <v>0.84219677573398877</v>
      </c>
      <c r="K70" s="49">
        <v>5.0999999999999997E-2</v>
      </c>
    </row>
    <row r="71" spans="1:11" ht="16.05" customHeight="1" x14ac:dyDescent="0.25">
      <c r="A71" s="48">
        <f t="shared" si="6"/>
        <v>44895</v>
      </c>
      <c r="B71" s="45" t="str">
        <f t="shared" si="2"/>
        <v>A71</v>
      </c>
      <c r="C71" s="46">
        <v>59</v>
      </c>
      <c r="D71" s="4">
        <f t="shared" si="3"/>
        <v>168439.35514679775</v>
      </c>
      <c r="E71" s="4">
        <f t="shared" si="7"/>
        <v>1330.9848812121754</v>
      </c>
      <c r="F71" s="4">
        <f t="shared" si="4"/>
        <v>715.86725937389031</v>
      </c>
      <c r="G71" s="4">
        <f t="shared" si="5"/>
        <v>615.11762183828512</v>
      </c>
      <c r="H71" s="4">
        <f t="shared" si="0"/>
        <v>167824.23752495946</v>
      </c>
      <c r="I71" s="26">
        <f t="shared" si="1"/>
        <v>0.83912118762479726</v>
      </c>
      <c r="K71" s="49">
        <v>5.0999999999999997E-2</v>
      </c>
    </row>
    <row r="72" spans="1:11" ht="16.05" customHeight="1" x14ac:dyDescent="0.25">
      <c r="A72" s="48">
        <f t="shared" si="6"/>
        <v>44926</v>
      </c>
      <c r="B72" s="45" t="str">
        <f t="shared" si="2"/>
        <v>A72</v>
      </c>
      <c r="C72" s="46">
        <v>60</v>
      </c>
      <c r="D72" s="4">
        <f t="shared" si="3"/>
        <v>167824.23752495946</v>
      </c>
      <c r="E72" s="4">
        <f t="shared" si="7"/>
        <v>1330.9848812121754</v>
      </c>
      <c r="F72" s="4">
        <f t="shared" si="4"/>
        <v>713.2530094810777</v>
      </c>
      <c r="G72" s="4">
        <f t="shared" si="5"/>
        <v>617.73187173109773</v>
      </c>
      <c r="H72" s="4">
        <f t="shared" si="0"/>
        <v>167206.50565322838</v>
      </c>
      <c r="I72" s="26">
        <f t="shared" si="1"/>
        <v>0.83603252826614194</v>
      </c>
      <c r="K72" s="49">
        <v>5.0999999999999997E-2</v>
      </c>
    </row>
    <row r="73" spans="1:11" ht="16.05" customHeight="1" x14ac:dyDescent="0.25">
      <c r="A73" s="48">
        <f t="shared" si="6"/>
        <v>44957</v>
      </c>
      <c r="B73" s="45" t="str">
        <f t="shared" si="2"/>
        <v>A73</v>
      </c>
      <c r="C73" s="46">
        <v>61</v>
      </c>
      <c r="D73" s="4">
        <f t="shared" si="3"/>
        <v>167206.50565322838</v>
      </c>
      <c r="E73" s="4">
        <f t="shared" si="7"/>
        <v>1330.9848812121757</v>
      </c>
      <c r="F73" s="4">
        <f t="shared" si="4"/>
        <v>710.62764902622064</v>
      </c>
      <c r="G73" s="4">
        <f t="shared" si="5"/>
        <v>620.35723218595501</v>
      </c>
      <c r="H73" s="4">
        <f t="shared" si="0"/>
        <v>166586.14842104242</v>
      </c>
      <c r="I73" s="26">
        <f t="shared" si="1"/>
        <v>0.83293074210521212</v>
      </c>
      <c r="K73" s="49">
        <v>5.0999999999999997E-2</v>
      </c>
    </row>
    <row r="74" spans="1:11" ht="16.05" customHeight="1" x14ac:dyDescent="0.25">
      <c r="A74" s="48">
        <f t="shared" si="6"/>
        <v>44985</v>
      </c>
      <c r="B74" s="45" t="str">
        <f t="shared" si="2"/>
        <v>A74</v>
      </c>
      <c r="C74" s="46">
        <v>62</v>
      </c>
      <c r="D74" s="4">
        <f t="shared" si="3"/>
        <v>166586.14842104242</v>
      </c>
      <c r="E74" s="4">
        <f t="shared" si="7"/>
        <v>1330.9848812121757</v>
      </c>
      <c r="F74" s="4">
        <f t="shared" si="4"/>
        <v>707.99113078943026</v>
      </c>
      <c r="G74" s="4">
        <f t="shared" si="5"/>
        <v>622.99375042274539</v>
      </c>
      <c r="H74" s="4">
        <f t="shared" si="0"/>
        <v>165963.15467061967</v>
      </c>
      <c r="I74" s="26">
        <f t="shared" si="1"/>
        <v>0.82981577335309831</v>
      </c>
      <c r="K74" s="49">
        <v>5.0999999999999997E-2</v>
      </c>
    </row>
    <row r="75" spans="1:11" ht="16.05" customHeight="1" x14ac:dyDescent="0.25">
      <c r="A75" s="48">
        <f t="shared" si="6"/>
        <v>45016</v>
      </c>
      <c r="B75" s="45" t="str">
        <f t="shared" si="2"/>
        <v>A75</v>
      </c>
      <c r="C75" s="46">
        <v>63</v>
      </c>
      <c r="D75" s="4">
        <f t="shared" si="3"/>
        <v>165963.15467061967</v>
      </c>
      <c r="E75" s="4">
        <f t="shared" si="7"/>
        <v>1330.9848812121757</v>
      </c>
      <c r="F75" s="4">
        <f t="shared" si="4"/>
        <v>705.34340735013348</v>
      </c>
      <c r="G75" s="4">
        <f t="shared" si="5"/>
        <v>625.64147386204218</v>
      </c>
      <c r="H75" s="4">
        <f t="shared" si="0"/>
        <v>165337.51319675762</v>
      </c>
      <c r="I75" s="26">
        <f t="shared" si="1"/>
        <v>0.82668756598378812</v>
      </c>
      <c r="K75" s="49">
        <v>5.0999999999999997E-2</v>
      </c>
    </row>
    <row r="76" spans="1:11" ht="16.05" customHeight="1" x14ac:dyDescent="0.25">
      <c r="A76" s="48">
        <f t="shared" si="6"/>
        <v>45046</v>
      </c>
      <c r="B76" s="45" t="str">
        <f t="shared" si="2"/>
        <v>A76</v>
      </c>
      <c r="C76" s="46">
        <v>64</v>
      </c>
      <c r="D76" s="4">
        <f t="shared" si="3"/>
        <v>165337.51319675762</v>
      </c>
      <c r="E76" s="4">
        <f t="shared" si="7"/>
        <v>1330.9848812121757</v>
      </c>
      <c r="F76" s="4">
        <f t="shared" si="4"/>
        <v>702.68443108621977</v>
      </c>
      <c r="G76" s="4">
        <f t="shared" si="5"/>
        <v>628.30045012595588</v>
      </c>
      <c r="H76" s="4">
        <f t="shared" si="0"/>
        <v>164709.21274663167</v>
      </c>
      <c r="I76" s="26">
        <f t="shared" si="1"/>
        <v>0.82354606373315842</v>
      </c>
      <c r="K76" s="49">
        <v>5.0999999999999997E-2</v>
      </c>
    </row>
    <row r="77" spans="1:11" ht="16.05" customHeight="1" x14ac:dyDescent="0.25">
      <c r="A77" s="48">
        <f t="shared" si="6"/>
        <v>45077</v>
      </c>
      <c r="B77" s="45" t="str">
        <f t="shared" si="2"/>
        <v>A77</v>
      </c>
      <c r="C77" s="46">
        <v>65</v>
      </c>
      <c r="D77" s="4">
        <f t="shared" si="3"/>
        <v>164709.21274663167</v>
      </c>
      <c r="E77" s="4">
        <f t="shared" si="7"/>
        <v>1330.9848812121757</v>
      </c>
      <c r="F77" s="4">
        <f t="shared" si="4"/>
        <v>700.01415417318458</v>
      </c>
      <c r="G77" s="4">
        <f t="shared" si="5"/>
        <v>630.97072703899107</v>
      </c>
      <c r="H77" s="4">
        <f t="shared" ref="H77:H140" si="8">D77-G77</f>
        <v>164078.2420195927</v>
      </c>
      <c r="I77" s="26">
        <f t="shared" ref="I77:I140" si="9">H77/$D$4</f>
        <v>0.82039121009796345</v>
      </c>
      <c r="K77" s="49">
        <v>5.0999999999999997E-2</v>
      </c>
    </row>
    <row r="78" spans="1:11" ht="16.05" customHeight="1" x14ac:dyDescent="0.25">
      <c r="A78" s="48">
        <f t="shared" ref="A78:A141" si="10">DATE(YEAR(A77),MONTH(A77)+2,1-1)</f>
        <v>45107</v>
      </c>
      <c r="B78" s="45" t="str">
        <f t="shared" ref="B78:B141" si="11">"A"&amp;ROW(A78)</f>
        <v>A78</v>
      </c>
      <c r="C78" s="46">
        <v>66</v>
      </c>
      <c r="D78" s="4">
        <f t="shared" ref="D78:D141" si="12">IF(ROUND(H77,0)&gt;0,H77,0)</f>
        <v>164078.2420195927</v>
      </c>
      <c r="E78" s="4">
        <f t="shared" si="7"/>
        <v>1330.9848812121757</v>
      </c>
      <c r="F78" s="4">
        <f t="shared" ref="F78:F141" si="13">IF($D$6+1-C78&lt;=0,0,IF($D$9="Beginning",(D78-E78)*K78/12,D78*K78/12))</f>
        <v>697.33252858326887</v>
      </c>
      <c r="G78" s="4">
        <f t="shared" ref="G78:G141" si="14">IF(ROUND($D$6+1-C78,2)&lt;=0,0,E78-F78)</f>
        <v>633.65235262890678</v>
      </c>
      <c r="H78" s="4">
        <f t="shared" si="8"/>
        <v>163444.58966696379</v>
      </c>
      <c r="I78" s="26">
        <f t="shared" si="9"/>
        <v>0.8172229483348189</v>
      </c>
      <c r="K78" s="49">
        <v>5.0999999999999997E-2</v>
      </c>
    </row>
    <row r="79" spans="1:11" ht="16.05" customHeight="1" x14ac:dyDescent="0.25">
      <c r="A79" s="48">
        <f t="shared" si="10"/>
        <v>45138</v>
      </c>
      <c r="B79" s="45" t="str">
        <f t="shared" si="11"/>
        <v>A79</v>
      </c>
      <c r="C79" s="46">
        <v>67</v>
      </c>
      <c r="D79" s="4">
        <f t="shared" si="12"/>
        <v>163444.58966696379</v>
      </c>
      <c r="E79" s="4">
        <f t="shared" ref="E79:E142" si="15">IF($D$6+1-C79&lt;=0,0,IF($D$9="Beginning",PMT(K78/12,$D$6+1-C79,-(D78-E78),-PV(K78/12,1,0,$D$10),0),PMT(K79/12,$D$6+1-C79,-D79,$D$10,0)))</f>
        <v>1330.9848812121757</v>
      </c>
      <c r="F79" s="4">
        <f t="shared" si="13"/>
        <v>694.63950608459606</v>
      </c>
      <c r="G79" s="4">
        <f t="shared" si="14"/>
        <v>636.34537512757959</v>
      </c>
      <c r="H79" s="4">
        <f t="shared" si="8"/>
        <v>162808.24429183622</v>
      </c>
      <c r="I79" s="26">
        <f t="shared" si="9"/>
        <v>0.81404122145918112</v>
      </c>
      <c r="K79" s="49">
        <v>5.0999999999999997E-2</v>
      </c>
    </row>
    <row r="80" spans="1:11" ht="16.05" customHeight="1" x14ac:dyDescent="0.25">
      <c r="A80" s="48">
        <f t="shared" si="10"/>
        <v>45169</v>
      </c>
      <c r="B80" s="45" t="str">
        <f t="shared" si="11"/>
        <v>A80</v>
      </c>
      <c r="C80" s="46">
        <v>68</v>
      </c>
      <c r="D80" s="4">
        <f t="shared" si="12"/>
        <v>162808.24429183622</v>
      </c>
      <c r="E80" s="4">
        <f t="shared" si="15"/>
        <v>1330.9848812121759</v>
      </c>
      <c r="F80" s="4">
        <f t="shared" si="13"/>
        <v>691.93503824030392</v>
      </c>
      <c r="G80" s="4">
        <f t="shared" si="14"/>
        <v>639.04984297187195</v>
      </c>
      <c r="H80" s="4">
        <f t="shared" si="8"/>
        <v>162169.19444886435</v>
      </c>
      <c r="I80" s="26">
        <f t="shared" si="9"/>
        <v>0.81084597224432176</v>
      </c>
      <c r="K80" s="49">
        <v>5.0999999999999997E-2</v>
      </c>
    </row>
    <row r="81" spans="1:11" ht="16.05" customHeight="1" x14ac:dyDescent="0.25">
      <c r="A81" s="48">
        <f t="shared" si="10"/>
        <v>45199</v>
      </c>
      <c r="B81" s="45" t="str">
        <f t="shared" si="11"/>
        <v>A81</v>
      </c>
      <c r="C81" s="46">
        <v>69</v>
      </c>
      <c r="D81" s="4">
        <f t="shared" si="12"/>
        <v>162169.19444886435</v>
      </c>
      <c r="E81" s="4">
        <f t="shared" si="15"/>
        <v>1330.9848812121759</v>
      </c>
      <c r="F81" s="4">
        <f t="shared" si="13"/>
        <v>689.21907640767347</v>
      </c>
      <c r="G81" s="4">
        <f t="shared" si="14"/>
        <v>641.76580480450241</v>
      </c>
      <c r="H81" s="4">
        <f t="shared" si="8"/>
        <v>161527.42864405984</v>
      </c>
      <c r="I81" s="26">
        <f t="shared" si="9"/>
        <v>0.80763714322029923</v>
      </c>
      <c r="K81" s="49">
        <v>5.0999999999999997E-2</v>
      </c>
    </row>
    <row r="82" spans="1:11" ht="16.05" customHeight="1" x14ac:dyDescent="0.25">
      <c r="A82" s="48">
        <f t="shared" si="10"/>
        <v>45230</v>
      </c>
      <c r="B82" s="45" t="str">
        <f t="shared" si="11"/>
        <v>A82</v>
      </c>
      <c r="C82" s="46">
        <v>70</v>
      </c>
      <c r="D82" s="4">
        <f t="shared" si="12"/>
        <v>161527.42864405984</v>
      </c>
      <c r="E82" s="4">
        <f t="shared" si="15"/>
        <v>1330.9848812121757</v>
      </c>
      <c r="F82" s="4">
        <f t="shared" si="13"/>
        <v>686.49157173725428</v>
      </c>
      <c r="G82" s="4">
        <f t="shared" si="14"/>
        <v>644.49330947492138</v>
      </c>
      <c r="H82" s="4">
        <f t="shared" si="8"/>
        <v>160882.93533458491</v>
      </c>
      <c r="I82" s="26">
        <f t="shared" si="9"/>
        <v>0.80441467667292454</v>
      </c>
      <c r="K82" s="49">
        <v>5.0999999999999997E-2</v>
      </c>
    </row>
    <row r="83" spans="1:11" ht="16.05" customHeight="1" x14ac:dyDescent="0.25">
      <c r="A83" s="48">
        <f t="shared" si="10"/>
        <v>45260</v>
      </c>
      <c r="B83" s="45" t="str">
        <f t="shared" si="11"/>
        <v>A83</v>
      </c>
      <c r="C83" s="46">
        <v>71</v>
      </c>
      <c r="D83" s="4">
        <f t="shared" si="12"/>
        <v>160882.93533458491</v>
      </c>
      <c r="E83" s="4">
        <f t="shared" si="15"/>
        <v>1330.9848812121757</v>
      </c>
      <c r="F83" s="4">
        <f t="shared" si="13"/>
        <v>683.75247517198579</v>
      </c>
      <c r="G83" s="4">
        <f t="shared" si="14"/>
        <v>647.23240604018986</v>
      </c>
      <c r="H83" s="4">
        <f t="shared" si="8"/>
        <v>160235.70292854472</v>
      </c>
      <c r="I83" s="26">
        <f t="shared" si="9"/>
        <v>0.8011785146427236</v>
      </c>
      <c r="K83" s="49">
        <v>5.0999999999999997E-2</v>
      </c>
    </row>
    <row r="84" spans="1:11" ht="16.05" customHeight="1" x14ac:dyDescent="0.25">
      <c r="A84" s="48">
        <f t="shared" si="10"/>
        <v>45291</v>
      </c>
      <c r="B84" s="45" t="str">
        <f t="shared" si="11"/>
        <v>A84</v>
      </c>
      <c r="C84" s="46">
        <v>72</v>
      </c>
      <c r="D84" s="4">
        <f t="shared" si="12"/>
        <v>160235.70292854472</v>
      </c>
      <c r="E84" s="4">
        <f t="shared" si="15"/>
        <v>1330.9848812121757</v>
      </c>
      <c r="F84" s="4">
        <f t="shared" si="13"/>
        <v>681.00173744631502</v>
      </c>
      <c r="G84" s="4">
        <f t="shared" si="14"/>
        <v>649.98314376586063</v>
      </c>
      <c r="H84" s="4">
        <f t="shared" si="8"/>
        <v>159585.71978477886</v>
      </c>
      <c r="I84" s="26">
        <f t="shared" si="9"/>
        <v>0.79792859892389434</v>
      </c>
      <c r="K84" s="49">
        <v>5.0999999999999997E-2</v>
      </c>
    </row>
    <row r="85" spans="1:11" ht="16.05" customHeight="1" x14ac:dyDescent="0.25">
      <c r="A85" s="48">
        <f t="shared" si="10"/>
        <v>45322</v>
      </c>
      <c r="B85" s="45" t="str">
        <f t="shared" si="11"/>
        <v>A85</v>
      </c>
      <c r="C85" s="46">
        <v>73</v>
      </c>
      <c r="D85" s="4">
        <f t="shared" si="12"/>
        <v>159585.71978477886</v>
      </c>
      <c r="E85" s="4">
        <f t="shared" si="15"/>
        <v>1330.9848812121757</v>
      </c>
      <c r="F85" s="4">
        <f t="shared" si="13"/>
        <v>678.23930908531008</v>
      </c>
      <c r="G85" s="4">
        <f t="shared" si="14"/>
        <v>652.74557212686557</v>
      </c>
      <c r="H85" s="4">
        <f t="shared" si="8"/>
        <v>158932.97421265198</v>
      </c>
      <c r="I85" s="26">
        <f t="shared" si="9"/>
        <v>0.79466487106325989</v>
      </c>
      <c r="K85" s="49">
        <v>5.0999999999999997E-2</v>
      </c>
    </row>
    <row r="86" spans="1:11" ht="16.05" customHeight="1" x14ac:dyDescent="0.25">
      <c r="A86" s="48">
        <f t="shared" si="10"/>
        <v>45351</v>
      </c>
      <c r="B86" s="45" t="str">
        <f t="shared" si="11"/>
        <v>A86</v>
      </c>
      <c r="C86" s="46">
        <v>74</v>
      </c>
      <c r="D86" s="4">
        <f t="shared" si="12"/>
        <v>158932.97421265198</v>
      </c>
      <c r="E86" s="4">
        <f t="shared" si="15"/>
        <v>1330.9848812121757</v>
      </c>
      <c r="F86" s="4">
        <f t="shared" si="13"/>
        <v>675.46514040377087</v>
      </c>
      <c r="G86" s="4">
        <f t="shared" si="14"/>
        <v>655.51974080840478</v>
      </c>
      <c r="H86" s="4">
        <f t="shared" si="8"/>
        <v>158277.45447184358</v>
      </c>
      <c r="I86" s="26">
        <f t="shared" si="9"/>
        <v>0.79138727235921791</v>
      </c>
      <c r="K86" s="49">
        <v>5.0999999999999997E-2</v>
      </c>
    </row>
    <row r="87" spans="1:11" ht="16.05" customHeight="1" x14ac:dyDescent="0.25">
      <c r="A87" s="48">
        <f t="shared" si="10"/>
        <v>45382</v>
      </c>
      <c r="B87" s="45" t="str">
        <f t="shared" si="11"/>
        <v>A87</v>
      </c>
      <c r="C87" s="46">
        <v>75</v>
      </c>
      <c r="D87" s="4">
        <f t="shared" si="12"/>
        <v>158277.45447184358</v>
      </c>
      <c r="E87" s="4">
        <f t="shared" si="15"/>
        <v>1330.9848812121757</v>
      </c>
      <c r="F87" s="4">
        <f t="shared" si="13"/>
        <v>672.67918150533512</v>
      </c>
      <c r="G87" s="4">
        <f t="shared" si="14"/>
        <v>658.30569970684053</v>
      </c>
      <c r="H87" s="4">
        <f t="shared" si="8"/>
        <v>157619.14877213674</v>
      </c>
      <c r="I87" s="26">
        <f t="shared" si="9"/>
        <v>0.78809574386068371</v>
      </c>
      <c r="K87" s="49">
        <v>5.0999999999999997E-2</v>
      </c>
    </row>
    <row r="88" spans="1:11" ht="16.05" customHeight="1" x14ac:dyDescent="0.25">
      <c r="A88" s="48">
        <f t="shared" si="10"/>
        <v>45412</v>
      </c>
      <c r="B88" s="45" t="str">
        <f t="shared" si="11"/>
        <v>A88</v>
      </c>
      <c r="C88" s="46">
        <v>76</v>
      </c>
      <c r="D88" s="4">
        <f t="shared" si="12"/>
        <v>157619.14877213674</v>
      </c>
      <c r="E88" s="4">
        <f t="shared" si="15"/>
        <v>1330.9848812121757</v>
      </c>
      <c r="F88" s="4">
        <f t="shared" si="13"/>
        <v>669.88138228158107</v>
      </c>
      <c r="G88" s="4">
        <f t="shared" si="14"/>
        <v>661.10349893059458</v>
      </c>
      <c r="H88" s="4">
        <f t="shared" si="8"/>
        <v>156958.04527320614</v>
      </c>
      <c r="I88" s="26">
        <f t="shared" si="9"/>
        <v>0.78479022636603069</v>
      </c>
      <c r="K88" s="49">
        <v>5.0999999999999997E-2</v>
      </c>
    </row>
    <row r="89" spans="1:11" ht="16.05" customHeight="1" x14ac:dyDescent="0.25">
      <c r="A89" s="48">
        <f t="shared" si="10"/>
        <v>45443</v>
      </c>
      <c r="B89" s="45" t="str">
        <f t="shared" si="11"/>
        <v>A89</v>
      </c>
      <c r="C89" s="46">
        <v>77</v>
      </c>
      <c r="D89" s="4">
        <f t="shared" si="12"/>
        <v>156958.04527320614</v>
      </c>
      <c r="E89" s="4">
        <f t="shared" si="15"/>
        <v>1330.9848812121757</v>
      </c>
      <c r="F89" s="4">
        <f t="shared" si="13"/>
        <v>667.07169241112604</v>
      </c>
      <c r="G89" s="4">
        <f t="shared" si="14"/>
        <v>663.91318880104961</v>
      </c>
      <c r="H89" s="4">
        <f t="shared" si="8"/>
        <v>156294.13208440508</v>
      </c>
      <c r="I89" s="26">
        <f t="shared" si="9"/>
        <v>0.7814706604220254</v>
      </c>
      <c r="K89" s="49">
        <v>5.0999999999999997E-2</v>
      </c>
    </row>
    <row r="90" spans="1:11" ht="16.05" customHeight="1" x14ac:dyDescent="0.25">
      <c r="A90" s="48">
        <f t="shared" si="10"/>
        <v>45473</v>
      </c>
      <c r="B90" s="45" t="str">
        <f t="shared" si="11"/>
        <v>A90</v>
      </c>
      <c r="C90" s="46">
        <v>78</v>
      </c>
      <c r="D90" s="4">
        <f t="shared" si="12"/>
        <v>156294.13208440508</v>
      </c>
      <c r="E90" s="4">
        <f t="shared" si="15"/>
        <v>1330.9848812121754</v>
      </c>
      <c r="F90" s="4">
        <f t="shared" si="13"/>
        <v>664.25006135872161</v>
      </c>
      <c r="G90" s="4">
        <f t="shared" si="14"/>
        <v>666.73481985345381</v>
      </c>
      <c r="H90" s="4">
        <f t="shared" si="8"/>
        <v>155627.39726455163</v>
      </c>
      <c r="I90" s="26">
        <f t="shared" si="9"/>
        <v>0.77813698632275818</v>
      </c>
      <c r="K90" s="49">
        <v>5.0999999999999997E-2</v>
      </c>
    </row>
    <row r="91" spans="1:11" ht="16.05" customHeight="1" x14ac:dyDescent="0.25">
      <c r="A91" s="48">
        <f t="shared" si="10"/>
        <v>45504</v>
      </c>
      <c r="B91" s="45" t="str">
        <f t="shared" si="11"/>
        <v>A91</v>
      </c>
      <c r="C91" s="46">
        <v>79</v>
      </c>
      <c r="D91" s="4">
        <f t="shared" si="12"/>
        <v>155627.39726455163</v>
      </c>
      <c r="E91" s="4">
        <f t="shared" si="15"/>
        <v>1330.9848812121757</v>
      </c>
      <c r="F91" s="4">
        <f t="shared" si="13"/>
        <v>661.41643837434447</v>
      </c>
      <c r="G91" s="4">
        <f t="shared" si="14"/>
        <v>669.56844283783118</v>
      </c>
      <c r="H91" s="4">
        <f t="shared" si="8"/>
        <v>154957.8288217138</v>
      </c>
      <c r="I91" s="26">
        <f t="shared" si="9"/>
        <v>0.77478914410856903</v>
      </c>
      <c r="K91" s="49">
        <v>5.0999999999999997E-2</v>
      </c>
    </row>
    <row r="92" spans="1:11" ht="16.05" customHeight="1" x14ac:dyDescent="0.25">
      <c r="A92" s="48">
        <f t="shared" si="10"/>
        <v>45535</v>
      </c>
      <c r="B92" s="45" t="str">
        <f t="shared" si="11"/>
        <v>A92</v>
      </c>
      <c r="C92" s="46">
        <v>80</v>
      </c>
      <c r="D92" s="4">
        <f t="shared" si="12"/>
        <v>154957.8288217138</v>
      </c>
      <c r="E92" s="4">
        <f t="shared" si="15"/>
        <v>1330.9848812121757</v>
      </c>
      <c r="F92" s="4">
        <f t="shared" si="13"/>
        <v>658.5707724922836</v>
      </c>
      <c r="G92" s="4">
        <f t="shared" si="14"/>
        <v>672.41410871989206</v>
      </c>
      <c r="H92" s="4">
        <f t="shared" si="8"/>
        <v>154285.41471299392</v>
      </c>
      <c r="I92" s="26">
        <f t="shared" si="9"/>
        <v>0.77142707356496965</v>
      </c>
      <c r="K92" s="49">
        <v>5.0999999999999997E-2</v>
      </c>
    </row>
    <row r="93" spans="1:11" ht="16.05" customHeight="1" x14ac:dyDescent="0.25">
      <c r="A93" s="48">
        <f t="shared" si="10"/>
        <v>45565</v>
      </c>
      <c r="B93" s="45" t="str">
        <f t="shared" si="11"/>
        <v>A93</v>
      </c>
      <c r="C93" s="46">
        <v>81</v>
      </c>
      <c r="D93" s="4">
        <f t="shared" si="12"/>
        <v>154285.41471299392</v>
      </c>
      <c r="E93" s="4">
        <f t="shared" si="15"/>
        <v>1330.9848812121754</v>
      </c>
      <c r="F93" s="4">
        <f t="shared" si="13"/>
        <v>655.71301253022409</v>
      </c>
      <c r="G93" s="4">
        <f t="shared" si="14"/>
        <v>675.27186868195133</v>
      </c>
      <c r="H93" s="4">
        <f t="shared" si="8"/>
        <v>153610.14284431198</v>
      </c>
      <c r="I93" s="26">
        <f t="shared" si="9"/>
        <v>0.7680507142215599</v>
      </c>
      <c r="K93" s="49">
        <v>5.0999999999999997E-2</v>
      </c>
    </row>
    <row r="94" spans="1:11" ht="16.05" customHeight="1" x14ac:dyDescent="0.25">
      <c r="A94" s="48">
        <f t="shared" si="10"/>
        <v>45596</v>
      </c>
      <c r="B94" s="45" t="str">
        <f t="shared" si="11"/>
        <v>A94</v>
      </c>
      <c r="C94" s="46">
        <v>82</v>
      </c>
      <c r="D94" s="4">
        <f t="shared" si="12"/>
        <v>153610.14284431198</v>
      </c>
      <c r="E94" s="4">
        <f t="shared" si="15"/>
        <v>1330.9848812121757</v>
      </c>
      <c r="F94" s="4">
        <f t="shared" si="13"/>
        <v>652.84310708832584</v>
      </c>
      <c r="G94" s="4">
        <f t="shared" si="14"/>
        <v>678.14177412384981</v>
      </c>
      <c r="H94" s="4">
        <f t="shared" si="8"/>
        <v>152932.00107018813</v>
      </c>
      <c r="I94" s="26">
        <f t="shared" si="9"/>
        <v>0.76466000535094059</v>
      </c>
      <c r="K94" s="49">
        <v>5.0999999999999997E-2</v>
      </c>
    </row>
    <row r="95" spans="1:11" ht="16.05" customHeight="1" x14ac:dyDescent="0.25">
      <c r="A95" s="48">
        <f t="shared" si="10"/>
        <v>45626</v>
      </c>
      <c r="B95" s="45" t="str">
        <f t="shared" si="11"/>
        <v>A95</v>
      </c>
      <c r="C95" s="46">
        <v>83</v>
      </c>
      <c r="D95" s="4">
        <f t="shared" si="12"/>
        <v>152932.00107018813</v>
      </c>
      <c r="E95" s="4">
        <f t="shared" si="15"/>
        <v>1330.9848812121757</v>
      </c>
      <c r="F95" s="4">
        <f t="shared" si="13"/>
        <v>649.96100454829946</v>
      </c>
      <c r="G95" s="4">
        <f t="shared" si="14"/>
        <v>681.02387666387619</v>
      </c>
      <c r="H95" s="4">
        <f t="shared" si="8"/>
        <v>152250.97719352425</v>
      </c>
      <c r="I95" s="26">
        <f t="shared" si="9"/>
        <v>0.76125488596762125</v>
      </c>
      <c r="K95" s="49">
        <v>5.0999999999999997E-2</v>
      </c>
    </row>
    <row r="96" spans="1:11" ht="16.05" customHeight="1" x14ac:dyDescent="0.25">
      <c r="A96" s="48">
        <f t="shared" si="10"/>
        <v>45657</v>
      </c>
      <c r="B96" s="45" t="str">
        <f t="shared" si="11"/>
        <v>A96</v>
      </c>
      <c r="C96" s="46">
        <v>84</v>
      </c>
      <c r="D96" s="4">
        <f t="shared" si="12"/>
        <v>152250.97719352425</v>
      </c>
      <c r="E96" s="4">
        <f t="shared" si="15"/>
        <v>1330.9848812121759</v>
      </c>
      <c r="F96" s="4">
        <f t="shared" si="13"/>
        <v>647.06665307247806</v>
      </c>
      <c r="G96" s="4">
        <f t="shared" si="14"/>
        <v>683.91822813969782</v>
      </c>
      <c r="H96" s="4">
        <f t="shared" si="8"/>
        <v>151567.05896538455</v>
      </c>
      <c r="I96" s="26">
        <f t="shared" si="9"/>
        <v>0.7578352948269228</v>
      </c>
      <c r="K96" s="49">
        <v>5.0999999999999997E-2</v>
      </c>
    </row>
    <row r="97" spans="1:11" ht="16.05" customHeight="1" x14ac:dyDescent="0.25">
      <c r="A97" s="48">
        <f t="shared" si="10"/>
        <v>45688</v>
      </c>
      <c r="B97" s="45" t="str">
        <f t="shared" si="11"/>
        <v>A97</v>
      </c>
      <c r="C97" s="46">
        <v>85</v>
      </c>
      <c r="D97" s="4">
        <f t="shared" si="12"/>
        <v>151567.05896538455</v>
      </c>
      <c r="E97" s="4">
        <f t="shared" si="15"/>
        <v>1330.9848812121754</v>
      </c>
      <c r="F97" s="4">
        <f t="shared" si="13"/>
        <v>644.16000060288434</v>
      </c>
      <c r="G97" s="4">
        <f t="shared" si="14"/>
        <v>686.82488060929109</v>
      </c>
      <c r="H97" s="4">
        <f t="shared" si="8"/>
        <v>150880.23408477526</v>
      </c>
      <c r="I97" s="26">
        <f t="shared" si="9"/>
        <v>0.75440117042387633</v>
      </c>
      <c r="K97" s="49">
        <v>5.0999999999999997E-2</v>
      </c>
    </row>
    <row r="98" spans="1:11" ht="16.05" customHeight="1" x14ac:dyDescent="0.25">
      <c r="A98" s="48">
        <f t="shared" si="10"/>
        <v>45716</v>
      </c>
      <c r="B98" s="45" t="str">
        <f t="shared" si="11"/>
        <v>A98</v>
      </c>
      <c r="C98" s="46">
        <v>86</v>
      </c>
      <c r="D98" s="4">
        <f t="shared" si="12"/>
        <v>150880.23408477526</v>
      </c>
      <c r="E98" s="4">
        <f t="shared" si="15"/>
        <v>1330.9848812121757</v>
      </c>
      <c r="F98" s="4">
        <f t="shared" si="13"/>
        <v>641.24099486029479</v>
      </c>
      <c r="G98" s="4">
        <f t="shared" si="14"/>
        <v>689.74388635188086</v>
      </c>
      <c r="H98" s="4">
        <f t="shared" si="8"/>
        <v>150190.49019842339</v>
      </c>
      <c r="I98" s="26">
        <f t="shared" si="9"/>
        <v>0.75095245099211694</v>
      </c>
      <c r="K98" s="49">
        <v>5.0999999999999997E-2</v>
      </c>
    </row>
    <row r="99" spans="1:11" ht="16.05" customHeight="1" x14ac:dyDescent="0.25">
      <c r="A99" s="48">
        <f t="shared" si="10"/>
        <v>45747</v>
      </c>
      <c r="B99" s="45" t="str">
        <f t="shared" si="11"/>
        <v>A99</v>
      </c>
      <c r="C99" s="46">
        <v>87</v>
      </c>
      <c r="D99" s="4">
        <f t="shared" si="12"/>
        <v>150190.49019842339</v>
      </c>
      <c r="E99" s="4">
        <f t="shared" si="15"/>
        <v>1330.9848812121757</v>
      </c>
      <c r="F99" s="4">
        <f t="shared" si="13"/>
        <v>638.30958334329932</v>
      </c>
      <c r="G99" s="4">
        <f t="shared" si="14"/>
        <v>692.67529786887633</v>
      </c>
      <c r="H99" s="4">
        <f t="shared" si="8"/>
        <v>149497.81490055451</v>
      </c>
      <c r="I99" s="26">
        <f t="shared" si="9"/>
        <v>0.74748907450277258</v>
      </c>
      <c r="K99" s="49">
        <v>5.0999999999999997E-2</v>
      </c>
    </row>
    <row r="100" spans="1:11" ht="16.05" customHeight="1" x14ac:dyDescent="0.25">
      <c r="A100" s="48">
        <f t="shared" si="10"/>
        <v>45777</v>
      </c>
      <c r="B100" s="45" t="str">
        <f t="shared" si="11"/>
        <v>A100</v>
      </c>
      <c r="C100" s="46">
        <v>88</v>
      </c>
      <c r="D100" s="4">
        <f t="shared" si="12"/>
        <v>149497.81490055451</v>
      </c>
      <c r="E100" s="4">
        <f t="shared" si="15"/>
        <v>1330.9848812121759</v>
      </c>
      <c r="F100" s="4">
        <f t="shared" si="13"/>
        <v>635.36571332735662</v>
      </c>
      <c r="G100" s="4">
        <f t="shared" si="14"/>
        <v>695.61916788481926</v>
      </c>
      <c r="H100" s="4">
        <f t="shared" si="8"/>
        <v>148802.1957326697</v>
      </c>
      <c r="I100" s="26">
        <f t="shared" si="9"/>
        <v>0.74401097866334853</v>
      </c>
      <c r="K100" s="49">
        <v>5.0999999999999997E-2</v>
      </c>
    </row>
    <row r="101" spans="1:11" ht="16.05" customHeight="1" x14ac:dyDescent="0.25">
      <c r="A101" s="48">
        <f t="shared" si="10"/>
        <v>45808</v>
      </c>
      <c r="B101" s="45" t="str">
        <f t="shared" si="11"/>
        <v>A101</v>
      </c>
      <c r="C101" s="46">
        <v>89</v>
      </c>
      <c r="D101" s="4">
        <f t="shared" si="12"/>
        <v>148802.1957326697</v>
      </c>
      <c r="E101" s="4">
        <f t="shared" si="15"/>
        <v>1330.9848812121763</v>
      </c>
      <c r="F101" s="4">
        <f t="shared" si="13"/>
        <v>632.40933186384621</v>
      </c>
      <c r="G101" s="4">
        <f t="shared" si="14"/>
        <v>698.57554934833013</v>
      </c>
      <c r="H101" s="4">
        <f t="shared" si="8"/>
        <v>148103.62018332139</v>
      </c>
      <c r="I101" s="26">
        <f t="shared" si="9"/>
        <v>0.74051810091660697</v>
      </c>
      <c r="K101" s="49">
        <v>5.0999999999999997E-2</v>
      </c>
    </row>
    <row r="102" spans="1:11" ht="16.05" customHeight="1" x14ac:dyDescent="0.25">
      <c r="A102" s="48">
        <f t="shared" si="10"/>
        <v>45838</v>
      </c>
      <c r="B102" s="45" t="str">
        <f t="shared" si="11"/>
        <v>A102</v>
      </c>
      <c r="C102" s="46">
        <v>90</v>
      </c>
      <c r="D102" s="4">
        <f t="shared" si="12"/>
        <v>148103.62018332139</v>
      </c>
      <c r="E102" s="4">
        <f t="shared" si="15"/>
        <v>1330.9848812121763</v>
      </c>
      <c r="F102" s="4">
        <f t="shared" si="13"/>
        <v>629.4403857791159</v>
      </c>
      <c r="G102" s="4">
        <f t="shared" si="14"/>
        <v>701.54449543306043</v>
      </c>
      <c r="H102" s="4">
        <f t="shared" si="8"/>
        <v>147402.07568788831</v>
      </c>
      <c r="I102" s="26">
        <f t="shared" si="9"/>
        <v>0.7370103784394415</v>
      </c>
      <c r="K102" s="49">
        <v>5.0999999999999997E-2</v>
      </c>
    </row>
    <row r="103" spans="1:11" ht="16.05" customHeight="1" x14ac:dyDescent="0.25">
      <c r="A103" s="48">
        <f t="shared" si="10"/>
        <v>45869</v>
      </c>
      <c r="B103" s="45" t="str">
        <f t="shared" si="11"/>
        <v>A103</v>
      </c>
      <c r="C103" s="46">
        <v>91</v>
      </c>
      <c r="D103" s="4">
        <f t="shared" si="12"/>
        <v>147402.07568788831</v>
      </c>
      <c r="E103" s="4">
        <f t="shared" si="15"/>
        <v>1330.9848812121757</v>
      </c>
      <c r="F103" s="4">
        <f t="shared" si="13"/>
        <v>626.45882167352522</v>
      </c>
      <c r="G103" s="4">
        <f t="shared" si="14"/>
        <v>704.52605953865043</v>
      </c>
      <c r="H103" s="4">
        <f t="shared" si="8"/>
        <v>146697.54962834966</v>
      </c>
      <c r="I103" s="26">
        <f t="shared" si="9"/>
        <v>0.73348774814174833</v>
      </c>
      <c r="K103" s="49">
        <v>5.0999999999999997E-2</v>
      </c>
    </row>
    <row r="104" spans="1:11" ht="16.05" customHeight="1" x14ac:dyDescent="0.25">
      <c r="A104" s="48">
        <f t="shared" si="10"/>
        <v>45900</v>
      </c>
      <c r="B104" s="45" t="str">
        <f t="shared" si="11"/>
        <v>A104</v>
      </c>
      <c r="C104" s="46">
        <v>92</v>
      </c>
      <c r="D104" s="4">
        <f t="shared" si="12"/>
        <v>146697.54962834966</v>
      </c>
      <c r="E104" s="4">
        <f t="shared" si="15"/>
        <v>1330.9848812121757</v>
      </c>
      <c r="F104" s="4">
        <f t="shared" si="13"/>
        <v>623.464585920486</v>
      </c>
      <c r="G104" s="4">
        <f t="shared" si="14"/>
        <v>707.52029529168965</v>
      </c>
      <c r="H104" s="4">
        <f t="shared" si="8"/>
        <v>145990.02933305796</v>
      </c>
      <c r="I104" s="26">
        <f t="shared" si="9"/>
        <v>0.72995014666528979</v>
      </c>
      <c r="K104" s="49">
        <v>5.0999999999999997E-2</v>
      </c>
    </row>
    <row r="105" spans="1:11" ht="16.05" customHeight="1" x14ac:dyDescent="0.25">
      <c r="A105" s="48">
        <f t="shared" si="10"/>
        <v>45930</v>
      </c>
      <c r="B105" s="45" t="str">
        <f t="shared" si="11"/>
        <v>A105</v>
      </c>
      <c r="C105" s="46">
        <v>93</v>
      </c>
      <c r="D105" s="4">
        <f t="shared" si="12"/>
        <v>145990.02933305796</v>
      </c>
      <c r="E105" s="4">
        <f t="shared" si="15"/>
        <v>1330.9848812121759</v>
      </c>
      <c r="F105" s="4">
        <f t="shared" si="13"/>
        <v>620.45762466549627</v>
      </c>
      <c r="G105" s="4">
        <f t="shared" si="14"/>
        <v>710.52725654667961</v>
      </c>
      <c r="H105" s="4">
        <f t="shared" si="8"/>
        <v>145279.50207651127</v>
      </c>
      <c r="I105" s="26">
        <f t="shared" si="9"/>
        <v>0.7263975103825564</v>
      </c>
      <c r="K105" s="49">
        <v>5.0999999999999997E-2</v>
      </c>
    </row>
    <row r="106" spans="1:11" ht="16.05" customHeight="1" x14ac:dyDescent="0.25">
      <c r="A106" s="48">
        <f t="shared" si="10"/>
        <v>45961</v>
      </c>
      <c r="B106" s="45" t="str">
        <f t="shared" si="11"/>
        <v>A106</v>
      </c>
      <c r="C106" s="46">
        <v>94</v>
      </c>
      <c r="D106" s="4">
        <f t="shared" si="12"/>
        <v>145279.50207651127</v>
      </c>
      <c r="E106" s="4">
        <f t="shared" si="15"/>
        <v>1330.9848812121757</v>
      </c>
      <c r="F106" s="4">
        <f t="shared" si="13"/>
        <v>617.43788382517289</v>
      </c>
      <c r="G106" s="4">
        <f t="shared" si="14"/>
        <v>713.54699738700276</v>
      </c>
      <c r="H106" s="4">
        <f t="shared" si="8"/>
        <v>144565.95507912428</v>
      </c>
      <c r="I106" s="26">
        <f t="shared" si="9"/>
        <v>0.72282977539562143</v>
      </c>
      <c r="K106" s="49">
        <v>5.0999999999999997E-2</v>
      </c>
    </row>
    <row r="107" spans="1:11" ht="16.05" customHeight="1" x14ac:dyDescent="0.25">
      <c r="A107" s="48">
        <f t="shared" si="10"/>
        <v>45991</v>
      </c>
      <c r="B107" s="45" t="str">
        <f t="shared" si="11"/>
        <v>A107</v>
      </c>
      <c r="C107" s="46">
        <v>95</v>
      </c>
      <c r="D107" s="4">
        <f t="shared" si="12"/>
        <v>144565.95507912428</v>
      </c>
      <c r="E107" s="4">
        <f t="shared" si="15"/>
        <v>1330.9848812121763</v>
      </c>
      <c r="F107" s="4">
        <f t="shared" si="13"/>
        <v>614.40530908627818</v>
      </c>
      <c r="G107" s="4">
        <f t="shared" si="14"/>
        <v>716.57957212589815</v>
      </c>
      <c r="H107" s="4">
        <f t="shared" si="8"/>
        <v>143849.37550699839</v>
      </c>
      <c r="I107" s="26">
        <f t="shared" si="9"/>
        <v>0.71924687753499195</v>
      </c>
      <c r="K107" s="49">
        <v>5.0999999999999997E-2</v>
      </c>
    </row>
    <row r="108" spans="1:11" ht="16.05" customHeight="1" x14ac:dyDescent="0.25">
      <c r="A108" s="48">
        <f t="shared" si="10"/>
        <v>46022</v>
      </c>
      <c r="B108" s="45" t="str">
        <f t="shared" si="11"/>
        <v>A108</v>
      </c>
      <c r="C108" s="46">
        <v>96</v>
      </c>
      <c r="D108" s="4">
        <f t="shared" si="12"/>
        <v>143849.37550699839</v>
      </c>
      <c r="E108" s="4">
        <f t="shared" si="15"/>
        <v>1330.9848812121757</v>
      </c>
      <c r="F108" s="4">
        <f t="shared" si="13"/>
        <v>611.35984590474311</v>
      </c>
      <c r="G108" s="4">
        <f t="shared" si="14"/>
        <v>719.62503530743254</v>
      </c>
      <c r="H108" s="4">
        <f t="shared" si="8"/>
        <v>143129.75047169096</v>
      </c>
      <c r="I108" s="26">
        <f t="shared" si="9"/>
        <v>0.71564875235845482</v>
      </c>
      <c r="K108" s="49">
        <v>5.0999999999999997E-2</v>
      </c>
    </row>
    <row r="109" spans="1:11" ht="16.05" customHeight="1" x14ac:dyDescent="0.25">
      <c r="A109" s="48">
        <f t="shared" si="10"/>
        <v>46053</v>
      </c>
      <c r="B109" s="45" t="str">
        <f t="shared" si="11"/>
        <v>A109</v>
      </c>
      <c r="C109" s="46">
        <v>97</v>
      </c>
      <c r="D109" s="4">
        <f t="shared" si="12"/>
        <v>143129.75047169096</v>
      </c>
      <c r="E109" s="4">
        <f t="shared" si="15"/>
        <v>1330.9848812121759</v>
      </c>
      <c r="F109" s="4">
        <f t="shared" si="13"/>
        <v>608.30143950468653</v>
      </c>
      <c r="G109" s="4">
        <f t="shared" si="14"/>
        <v>722.68344170748935</v>
      </c>
      <c r="H109" s="4">
        <f t="shared" si="8"/>
        <v>142407.06702998347</v>
      </c>
      <c r="I109" s="26">
        <f t="shared" si="9"/>
        <v>0.71203533514991735</v>
      </c>
      <c r="K109" s="49">
        <v>5.0999999999999997E-2</v>
      </c>
    </row>
    <row r="110" spans="1:11" ht="16.05" customHeight="1" x14ac:dyDescent="0.25">
      <c r="A110" s="48">
        <f t="shared" si="10"/>
        <v>46081</v>
      </c>
      <c r="B110" s="45" t="str">
        <f t="shared" si="11"/>
        <v>A110</v>
      </c>
      <c r="C110" s="46">
        <v>98</v>
      </c>
      <c r="D110" s="4">
        <f t="shared" si="12"/>
        <v>142407.06702998347</v>
      </c>
      <c r="E110" s="4">
        <f t="shared" si="15"/>
        <v>1330.9848812121759</v>
      </c>
      <c r="F110" s="4">
        <f t="shared" si="13"/>
        <v>605.23003487742972</v>
      </c>
      <c r="G110" s="4">
        <f t="shared" si="14"/>
        <v>725.75484633474616</v>
      </c>
      <c r="H110" s="4">
        <f t="shared" si="8"/>
        <v>141681.31218364873</v>
      </c>
      <c r="I110" s="26">
        <f t="shared" si="9"/>
        <v>0.70840656091824361</v>
      </c>
      <c r="K110" s="49">
        <v>5.0999999999999997E-2</v>
      </c>
    </row>
    <row r="111" spans="1:11" ht="16.05" customHeight="1" x14ac:dyDescent="0.25">
      <c r="A111" s="48">
        <f t="shared" si="10"/>
        <v>46112</v>
      </c>
      <c r="B111" s="45" t="str">
        <f t="shared" si="11"/>
        <v>A111</v>
      </c>
      <c r="C111" s="46">
        <v>99</v>
      </c>
      <c r="D111" s="4">
        <f t="shared" si="12"/>
        <v>141681.31218364873</v>
      </c>
      <c r="E111" s="4">
        <f t="shared" si="15"/>
        <v>1330.9848812121759</v>
      </c>
      <c r="F111" s="4">
        <f t="shared" si="13"/>
        <v>602.14557678050699</v>
      </c>
      <c r="G111" s="4">
        <f t="shared" si="14"/>
        <v>728.83930443166889</v>
      </c>
      <c r="H111" s="4">
        <f t="shared" si="8"/>
        <v>140952.47287921706</v>
      </c>
      <c r="I111" s="26">
        <f t="shared" si="9"/>
        <v>0.70476236439608531</v>
      </c>
      <c r="K111" s="49">
        <v>5.0999999999999997E-2</v>
      </c>
    </row>
    <row r="112" spans="1:11" ht="16.05" customHeight="1" x14ac:dyDescent="0.25">
      <c r="A112" s="48">
        <f t="shared" si="10"/>
        <v>46142</v>
      </c>
      <c r="B112" s="45" t="str">
        <f t="shared" si="11"/>
        <v>A112</v>
      </c>
      <c r="C112" s="46">
        <v>100</v>
      </c>
      <c r="D112" s="4">
        <f t="shared" si="12"/>
        <v>140952.47287921706</v>
      </c>
      <c r="E112" s="4">
        <f t="shared" si="15"/>
        <v>1330.9848812121763</v>
      </c>
      <c r="F112" s="4">
        <f t="shared" si="13"/>
        <v>599.0480097366725</v>
      </c>
      <c r="G112" s="4">
        <f t="shared" si="14"/>
        <v>731.93687147550384</v>
      </c>
      <c r="H112" s="4">
        <f t="shared" si="8"/>
        <v>140220.53600774155</v>
      </c>
      <c r="I112" s="26">
        <f t="shared" si="9"/>
        <v>0.70110268003870779</v>
      </c>
      <c r="K112" s="49">
        <v>5.0999999999999997E-2</v>
      </c>
    </row>
    <row r="113" spans="1:11" ht="16.05" customHeight="1" x14ac:dyDescent="0.25">
      <c r="A113" s="48">
        <f t="shared" si="10"/>
        <v>46173</v>
      </c>
      <c r="B113" s="45" t="str">
        <f t="shared" si="11"/>
        <v>A113</v>
      </c>
      <c r="C113" s="46">
        <v>101</v>
      </c>
      <c r="D113" s="4">
        <f t="shared" si="12"/>
        <v>140220.53600774155</v>
      </c>
      <c r="E113" s="4">
        <f t="shared" si="15"/>
        <v>1330.9848812121763</v>
      </c>
      <c r="F113" s="4">
        <f t="shared" si="13"/>
        <v>595.93727803290153</v>
      </c>
      <c r="G113" s="4">
        <f t="shared" si="14"/>
        <v>735.0476031792748</v>
      </c>
      <c r="H113" s="4">
        <f t="shared" si="8"/>
        <v>139485.48840456229</v>
      </c>
      <c r="I113" s="26">
        <f t="shared" si="9"/>
        <v>0.69742744202281148</v>
      </c>
      <c r="K113" s="49">
        <v>5.0999999999999997E-2</v>
      </c>
    </row>
    <row r="114" spans="1:11" ht="16.05" customHeight="1" x14ac:dyDescent="0.25">
      <c r="A114" s="48">
        <f t="shared" si="10"/>
        <v>46203</v>
      </c>
      <c r="B114" s="45" t="str">
        <f t="shared" si="11"/>
        <v>A114</v>
      </c>
      <c r="C114" s="46">
        <v>102</v>
      </c>
      <c r="D114" s="4">
        <f t="shared" si="12"/>
        <v>139485.48840456229</v>
      </c>
      <c r="E114" s="4">
        <f t="shared" si="15"/>
        <v>1330.9848812121763</v>
      </c>
      <c r="F114" s="4">
        <f t="shared" si="13"/>
        <v>592.8133257193897</v>
      </c>
      <c r="G114" s="4">
        <f t="shared" si="14"/>
        <v>738.17155549278664</v>
      </c>
      <c r="H114" s="4">
        <f t="shared" si="8"/>
        <v>138747.3168490695</v>
      </c>
      <c r="I114" s="26">
        <f t="shared" si="9"/>
        <v>0.69373658424534745</v>
      </c>
      <c r="K114" s="49">
        <v>5.0999999999999997E-2</v>
      </c>
    </row>
    <row r="115" spans="1:11" ht="16.05" customHeight="1" x14ac:dyDescent="0.25">
      <c r="A115" s="48">
        <f t="shared" si="10"/>
        <v>46234</v>
      </c>
      <c r="B115" s="45" t="str">
        <f t="shared" si="11"/>
        <v>A115</v>
      </c>
      <c r="C115" s="46">
        <v>103</v>
      </c>
      <c r="D115" s="4">
        <f t="shared" si="12"/>
        <v>138747.3168490695</v>
      </c>
      <c r="E115" s="4">
        <f t="shared" si="15"/>
        <v>1330.9848812121763</v>
      </c>
      <c r="F115" s="4">
        <f t="shared" si="13"/>
        <v>589.67609660854532</v>
      </c>
      <c r="G115" s="4">
        <f t="shared" si="14"/>
        <v>741.30878460363101</v>
      </c>
      <c r="H115" s="4">
        <f t="shared" si="8"/>
        <v>138006.00806446586</v>
      </c>
      <c r="I115" s="26">
        <f t="shared" si="9"/>
        <v>0.69003004032232929</v>
      </c>
      <c r="K115" s="49">
        <v>5.0999999999999997E-2</v>
      </c>
    </row>
    <row r="116" spans="1:11" ht="16.05" customHeight="1" x14ac:dyDescent="0.25">
      <c r="A116" s="48">
        <f t="shared" si="10"/>
        <v>46265</v>
      </c>
      <c r="B116" s="45" t="str">
        <f t="shared" si="11"/>
        <v>A116</v>
      </c>
      <c r="C116" s="46">
        <v>104</v>
      </c>
      <c r="D116" s="4">
        <f t="shared" si="12"/>
        <v>138006.00806446586</v>
      </c>
      <c r="E116" s="4">
        <f t="shared" si="15"/>
        <v>1330.9848812121759</v>
      </c>
      <c r="F116" s="4">
        <f t="shared" si="13"/>
        <v>586.52553427397982</v>
      </c>
      <c r="G116" s="4">
        <f t="shared" si="14"/>
        <v>744.45934693819606</v>
      </c>
      <c r="H116" s="4">
        <f t="shared" si="8"/>
        <v>137261.54871752765</v>
      </c>
      <c r="I116" s="26">
        <f t="shared" si="9"/>
        <v>0.68630774358763824</v>
      </c>
      <c r="K116" s="49">
        <v>5.0999999999999997E-2</v>
      </c>
    </row>
    <row r="117" spans="1:11" ht="16.05" customHeight="1" x14ac:dyDescent="0.25">
      <c r="A117" s="48">
        <f t="shared" si="10"/>
        <v>46295</v>
      </c>
      <c r="B117" s="45" t="str">
        <f t="shared" si="11"/>
        <v>A117</v>
      </c>
      <c r="C117" s="46">
        <v>105</v>
      </c>
      <c r="D117" s="4">
        <f t="shared" si="12"/>
        <v>137261.54871752765</v>
      </c>
      <c r="E117" s="4">
        <f t="shared" si="15"/>
        <v>1330.9848812121759</v>
      </c>
      <c r="F117" s="4">
        <f t="shared" si="13"/>
        <v>583.36158204949254</v>
      </c>
      <c r="G117" s="4">
        <f t="shared" si="14"/>
        <v>747.62329916268334</v>
      </c>
      <c r="H117" s="4">
        <f t="shared" si="8"/>
        <v>136513.92541836496</v>
      </c>
      <c r="I117" s="26">
        <f t="shared" si="9"/>
        <v>0.68256962709182478</v>
      </c>
      <c r="K117" s="49">
        <v>5.0999999999999997E-2</v>
      </c>
    </row>
    <row r="118" spans="1:11" ht="16.05" customHeight="1" x14ac:dyDescent="0.25">
      <c r="A118" s="48">
        <f t="shared" si="10"/>
        <v>46326</v>
      </c>
      <c r="B118" s="45" t="str">
        <f t="shared" si="11"/>
        <v>A118</v>
      </c>
      <c r="C118" s="46">
        <v>106</v>
      </c>
      <c r="D118" s="4">
        <f t="shared" si="12"/>
        <v>136513.92541836496</v>
      </c>
      <c r="E118" s="4">
        <f t="shared" si="15"/>
        <v>1330.9848812121757</v>
      </c>
      <c r="F118" s="4">
        <f t="shared" si="13"/>
        <v>580.18418302805105</v>
      </c>
      <c r="G118" s="4">
        <f t="shared" si="14"/>
        <v>750.8006981841246</v>
      </c>
      <c r="H118" s="4">
        <f t="shared" si="8"/>
        <v>135763.12472018084</v>
      </c>
      <c r="I118" s="26">
        <f t="shared" si="9"/>
        <v>0.67881562360090419</v>
      </c>
      <c r="K118" s="49">
        <v>5.0999999999999997E-2</v>
      </c>
    </row>
    <row r="119" spans="1:11" ht="16.05" customHeight="1" x14ac:dyDescent="0.25">
      <c r="A119" s="48">
        <f t="shared" si="10"/>
        <v>46356</v>
      </c>
      <c r="B119" s="45" t="str">
        <f t="shared" si="11"/>
        <v>A119</v>
      </c>
      <c r="C119" s="46">
        <v>107</v>
      </c>
      <c r="D119" s="4">
        <f t="shared" si="12"/>
        <v>135763.12472018084</v>
      </c>
      <c r="E119" s="4">
        <f t="shared" si="15"/>
        <v>1330.9848812121759</v>
      </c>
      <c r="F119" s="4">
        <f t="shared" si="13"/>
        <v>576.9932800607686</v>
      </c>
      <c r="G119" s="4">
        <f t="shared" si="14"/>
        <v>753.99160115140728</v>
      </c>
      <c r="H119" s="4">
        <f t="shared" si="8"/>
        <v>135009.13311902943</v>
      </c>
      <c r="I119" s="26">
        <f t="shared" si="9"/>
        <v>0.67504566559514712</v>
      </c>
      <c r="K119" s="49">
        <v>5.0999999999999997E-2</v>
      </c>
    </row>
    <row r="120" spans="1:11" ht="16.05" customHeight="1" x14ac:dyDescent="0.25">
      <c r="A120" s="48">
        <f t="shared" si="10"/>
        <v>46387</v>
      </c>
      <c r="B120" s="45" t="str">
        <f t="shared" si="11"/>
        <v>A120</v>
      </c>
      <c r="C120" s="46">
        <v>108</v>
      </c>
      <c r="D120" s="4">
        <f t="shared" si="12"/>
        <v>135009.13311902943</v>
      </c>
      <c r="E120" s="4">
        <f t="shared" si="15"/>
        <v>1330.9848812121759</v>
      </c>
      <c r="F120" s="4">
        <f t="shared" si="13"/>
        <v>573.78881575587502</v>
      </c>
      <c r="G120" s="4">
        <f t="shared" si="14"/>
        <v>757.19606545630086</v>
      </c>
      <c r="H120" s="4">
        <f t="shared" si="8"/>
        <v>134251.93705357314</v>
      </c>
      <c r="I120" s="26">
        <f t="shared" si="9"/>
        <v>0.67125968526786572</v>
      </c>
      <c r="K120" s="49">
        <v>5.0999999999999997E-2</v>
      </c>
    </row>
    <row r="121" spans="1:11" ht="16.05" customHeight="1" x14ac:dyDescent="0.25">
      <c r="A121" s="48">
        <f t="shared" si="10"/>
        <v>46418</v>
      </c>
      <c r="B121" s="45" t="str">
        <f t="shared" si="11"/>
        <v>A121</v>
      </c>
      <c r="C121" s="46">
        <v>109</v>
      </c>
      <c r="D121" s="4">
        <f t="shared" si="12"/>
        <v>134251.93705357314</v>
      </c>
      <c r="E121" s="4">
        <f t="shared" si="15"/>
        <v>1330.9848812121757</v>
      </c>
      <c r="F121" s="4">
        <f t="shared" si="13"/>
        <v>570.57073247768585</v>
      </c>
      <c r="G121" s="4">
        <f t="shared" si="14"/>
        <v>760.4141487344898</v>
      </c>
      <c r="H121" s="4">
        <f t="shared" si="8"/>
        <v>133491.52290483864</v>
      </c>
      <c r="I121" s="26">
        <f t="shared" si="9"/>
        <v>0.66745761452419317</v>
      </c>
      <c r="K121" s="49">
        <v>5.0999999999999997E-2</v>
      </c>
    </row>
    <row r="122" spans="1:11" ht="16.05" customHeight="1" x14ac:dyDescent="0.25">
      <c r="A122" s="48">
        <f t="shared" si="10"/>
        <v>46446</v>
      </c>
      <c r="B122" s="45" t="str">
        <f t="shared" si="11"/>
        <v>A122</v>
      </c>
      <c r="C122" s="46">
        <v>110</v>
      </c>
      <c r="D122" s="4">
        <f t="shared" si="12"/>
        <v>133491.52290483864</v>
      </c>
      <c r="E122" s="4">
        <f t="shared" si="15"/>
        <v>1330.9848812121759</v>
      </c>
      <c r="F122" s="4">
        <f t="shared" si="13"/>
        <v>567.33897234556423</v>
      </c>
      <c r="G122" s="4">
        <f t="shared" si="14"/>
        <v>763.64590886661165</v>
      </c>
      <c r="H122" s="4">
        <f t="shared" si="8"/>
        <v>132727.87699597204</v>
      </c>
      <c r="I122" s="26">
        <f t="shared" si="9"/>
        <v>0.66363938497986019</v>
      </c>
      <c r="K122" s="49">
        <v>5.0999999999999997E-2</v>
      </c>
    </row>
    <row r="123" spans="1:11" ht="16.05" customHeight="1" x14ac:dyDescent="0.25">
      <c r="A123" s="48">
        <f t="shared" si="10"/>
        <v>46477</v>
      </c>
      <c r="B123" s="45" t="str">
        <f t="shared" si="11"/>
        <v>A123</v>
      </c>
      <c r="C123" s="46">
        <v>111</v>
      </c>
      <c r="D123" s="4">
        <f t="shared" si="12"/>
        <v>132727.87699597204</v>
      </c>
      <c r="E123" s="4">
        <f t="shared" si="15"/>
        <v>1330.9848812121759</v>
      </c>
      <c r="F123" s="4">
        <f t="shared" si="13"/>
        <v>564.09347723288113</v>
      </c>
      <c r="G123" s="4">
        <f t="shared" si="14"/>
        <v>766.89140397929475</v>
      </c>
      <c r="H123" s="4">
        <f t="shared" si="8"/>
        <v>131960.98559199274</v>
      </c>
      <c r="I123" s="26">
        <f t="shared" si="9"/>
        <v>0.65980492795996371</v>
      </c>
      <c r="K123" s="49">
        <v>5.0999999999999997E-2</v>
      </c>
    </row>
    <row r="124" spans="1:11" ht="16.05" customHeight="1" x14ac:dyDescent="0.25">
      <c r="A124" s="48">
        <f t="shared" si="10"/>
        <v>46507</v>
      </c>
      <c r="B124" s="45" t="str">
        <f t="shared" si="11"/>
        <v>A124</v>
      </c>
      <c r="C124" s="46">
        <v>112</v>
      </c>
      <c r="D124" s="4">
        <f t="shared" si="12"/>
        <v>131960.98559199274</v>
      </c>
      <c r="E124" s="4">
        <f t="shared" si="15"/>
        <v>1330.9848812121757</v>
      </c>
      <c r="F124" s="4">
        <f t="shared" si="13"/>
        <v>560.83418876596909</v>
      </c>
      <c r="G124" s="4">
        <f t="shared" si="14"/>
        <v>770.15069244620656</v>
      </c>
      <c r="H124" s="4">
        <f t="shared" si="8"/>
        <v>131190.83489954652</v>
      </c>
      <c r="I124" s="26">
        <f t="shared" si="9"/>
        <v>0.65595417449773263</v>
      </c>
      <c r="K124" s="49">
        <v>5.0999999999999997E-2</v>
      </c>
    </row>
    <row r="125" spans="1:11" ht="16.05" customHeight="1" x14ac:dyDescent="0.25">
      <c r="A125" s="48">
        <f t="shared" si="10"/>
        <v>46538</v>
      </c>
      <c r="B125" s="45" t="str">
        <f t="shared" si="11"/>
        <v>A125</v>
      </c>
      <c r="C125" s="46">
        <v>113</v>
      </c>
      <c r="D125" s="4">
        <f t="shared" si="12"/>
        <v>131190.83489954652</v>
      </c>
      <c r="E125" s="4">
        <f t="shared" si="15"/>
        <v>1330.9848812121759</v>
      </c>
      <c r="F125" s="4">
        <f t="shared" si="13"/>
        <v>557.56104832307267</v>
      </c>
      <c r="G125" s="4">
        <f t="shared" si="14"/>
        <v>773.42383288910321</v>
      </c>
      <c r="H125" s="4">
        <f t="shared" si="8"/>
        <v>130417.41106665741</v>
      </c>
      <c r="I125" s="26">
        <f t="shared" si="9"/>
        <v>0.65208705533328704</v>
      </c>
      <c r="K125" s="49">
        <v>5.0999999999999997E-2</v>
      </c>
    </row>
    <row r="126" spans="1:11" ht="16.05" customHeight="1" x14ac:dyDescent="0.25">
      <c r="A126" s="48">
        <f t="shared" si="10"/>
        <v>46568</v>
      </c>
      <c r="B126" s="45" t="str">
        <f t="shared" si="11"/>
        <v>A126</v>
      </c>
      <c r="C126" s="46">
        <v>114</v>
      </c>
      <c r="D126" s="4">
        <f t="shared" si="12"/>
        <v>130417.41106665741</v>
      </c>
      <c r="E126" s="4">
        <f t="shared" si="15"/>
        <v>1330.9848812121757</v>
      </c>
      <c r="F126" s="4">
        <f t="shared" si="13"/>
        <v>554.27399703329399</v>
      </c>
      <c r="G126" s="4">
        <f t="shared" si="14"/>
        <v>776.71088417888166</v>
      </c>
      <c r="H126" s="4">
        <f t="shared" si="8"/>
        <v>129640.70018247853</v>
      </c>
      <c r="I126" s="26">
        <f t="shared" si="9"/>
        <v>0.64820350091239265</v>
      </c>
      <c r="K126" s="49">
        <v>5.0999999999999997E-2</v>
      </c>
    </row>
    <row r="127" spans="1:11" ht="16.05" customHeight="1" x14ac:dyDescent="0.25">
      <c r="A127" s="48">
        <f t="shared" si="10"/>
        <v>46599</v>
      </c>
      <c r="B127" s="45" t="str">
        <f t="shared" si="11"/>
        <v>A127</v>
      </c>
      <c r="C127" s="46">
        <v>115</v>
      </c>
      <c r="D127" s="4">
        <f t="shared" si="12"/>
        <v>129640.70018247853</v>
      </c>
      <c r="E127" s="4">
        <f t="shared" si="15"/>
        <v>1330.9848812121759</v>
      </c>
      <c r="F127" s="4">
        <f t="shared" si="13"/>
        <v>550.97297577553365</v>
      </c>
      <c r="G127" s="4">
        <f t="shared" si="14"/>
        <v>780.01190543664222</v>
      </c>
      <c r="H127" s="4">
        <f t="shared" si="8"/>
        <v>128860.68827704189</v>
      </c>
      <c r="I127" s="26">
        <f t="shared" si="9"/>
        <v>0.64430344138520945</v>
      </c>
      <c r="K127" s="49">
        <v>5.0999999999999997E-2</v>
      </c>
    </row>
    <row r="128" spans="1:11" ht="16.05" customHeight="1" x14ac:dyDescent="0.25">
      <c r="A128" s="48">
        <f t="shared" si="10"/>
        <v>46630</v>
      </c>
      <c r="B128" s="45" t="str">
        <f t="shared" si="11"/>
        <v>A128</v>
      </c>
      <c r="C128" s="46">
        <v>116</v>
      </c>
      <c r="D128" s="4">
        <f t="shared" si="12"/>
        <v>128860.68827704189</v>
      </c>
      <c r="E128" s="4">
        <f t="shared" si="15"/>
        <v>1330.9848812121757</v>
      </c>
      <c r="F128" s="4">
        <f t="shared" si="13"/>
        <v>547.65792517742796</v>
      </c>
      <c r="G128" s="4">
        <f t="shared" si="14"/>
        <v>783.3269560347477</v>
      </c>
      <c r="H128" s="4">
        <f t="shared" si="8"/>
        <v>128077.36132100713</v>
      </c>
      <c r="I128" s="26">
        <f t="shared" si="9"/>
        <v>0.64038680660503566</v>
      </c>
      <c r="K128" s="49">
        <v>5.0999999999999997E-2</v>
      </c>
    </row>
    <row r="129" spans="1:11" ht="16.05" customHeight="1" x14ac:dyDescent="0.25">
      <c r="A129" s="48">
        <f t="shared" si="10"/>
        <v>46660</v>
      </c>
      <c r="B129" s="45" t="str">
        <f t="shared" si="11"/>
        <v>A129</v>
      </c>
      <c r="C129" s="46">
        <v>117</v>
      </c>
      <c r="D129" s="4">
        <f t="shared" si="12"/>
        <v>128077.36132100713</v>
      </c>
      <c r="E129" s="4">
        <f t="shared" si="15"/>
        <v>1330.9848812121754</v>
      </c>
      <c r="F129" s="4">
        <f t="shared" si="13"/>
        <v>544.32878561428026</v>
      </c>
      <c r="G129" s="4">
        <f t="shared" si="14"/>
        <v>786.65609559789516</v>
      </c>
      <c r="H129" s="4">
        <f t="shared" si="8"/>
        <v>127290.70522540924</v>
      </c>
      <c r="I129" s="26">
        <f t="shared" si="9"/>
        <v>0.6364535261270462</v>
      </c>
      <c r="K129" s="49">
        <v>5.0999999999999997E-2</v>
      </c>
    </row>
    <row r="130" spans="1:11" ht="16.05" customHeight="1" x14ac:dyDescent="0.25">
      <c r="A130" s="48">
        <f t="shared" si="10"/>
        <v>46691</v>
      </c>
      <c r="B130" s="45" t="str">
        <f t="shared" si="11"/>
        <v>A130</v>
      </c>
      <c r="C130" s="46">
        <v>118</v>
      </c>
      <c r="D130" s="4">
        <f t="shared" si="12"/>
        <v>127290.70522540924</v>
      </c>
      <c r="E130" s="4">
        <f t="shared" si="15"/>
        <v>1330.9848812121759</v>
      </c>
      <c r="F130" s="4">
        <f t="shared" si="13"/>
        <v>540.98549720798917</v>
      </c>
      <c r="G130" s="4">
        <f t="shared" si="14"/>
        <v>789.99938400418671</v>
      </c>
      <c r="H130" s="4">
        <f t="shared" si="8"/>
        <v>126500.70584140506</v>
      </c>
      <c r="I130" s="26">
        <f t="shared" si="9"/>
        <v>0.63250352920702524</v>
      </c>
      <c r="K130" s="49">
        <v>5.0999999999999997E-2</v>
      </c>
    </row>
    <row r="131" spans="1:11" ht="16.05" customHeight="1" x14ac:dyDescent="0.25">
      <c r="A131" s="48">
        <f t="shared" si="10"/>
        <v>46721</v>
      </c>
      <c r="B131" s="45" t="str">
        <f t="shared" si="11"/>
        <v>A131</v>
      </c>
      <c r="C131" s="46">
        <v>119</v>
      </c>
      <c r="D131" s="4">
        <f t="shared" si="12"/>
        <v>126500.70584140506</v>
      </c>
      <c r="E131" s="4">
        <f t="shared" si="15"/>
        <v>1330.9848812121757</v>
      </c>
      <c r="F131" s="4">
        <f t="shared" si="13"/>
        <v>537.62799982597141</v>
      </c>
      <c r="G131" s="4">
        <f t="shared" si="14"/>
        <v>793.35688138620424</v>
      </c>
      <c r="H131" s="4">
        <f t="shared" si="8"/>
        <v>125707.34896001885</v>
      </c>
      <c r="I131" s="26">
        <f t="shared" si="9"/>
        <v>0.62853674480009425</v>
      </c>
      <c r="K131" s="49">
        <v>5.0999999999999997E-2</v>
      </c>
    </row>
    <row r="132" spans="1:11" ht="16.05" customHeight="1" x14ac:dyDescent="0.25">
      <c r="A132" s="48">
        <f t="shared" si="10"/>
        <v>46752</v>
      </c>
      <c r="B132" s="45" t="str">
        <f t="shared" si="11"/>
        <v>A132</v>
      </c>
      <c r="C132" s="46">
        <v>120</v>
      </c>
      <c r="D132" s="4">
        <f t="shared" si="12"/>
        <v>125707.34896001885</v>
      </c>
      <c r="E132" s="4">
        <f t="shared" si="15"/>
        <v>1330.9848812121757</v>
      </c>
      <c r="F132" s="4">
        <f t="shared" si="13"/>
        <v>534.25623308008005</v>
      </c>
      <c r="G132" s="4">
        <f t="shared" si="14"/>
        <v>796.7286481320956</v>
      </c>
      <c r="H132" s="4">
        <f t="shared" si="8"/>
        <v>124910.62031188676</v>
      </c>
      <c r="I132" s="26">
        <f t="shared" si="9"/>
        <v>0.62455310155943378</v>
      </c>
      <c r="K132" s="49">
        <v>5.0999999999999997E-2</v>
      </c>
    </row>
    <row r="133" spans="1:11" ht="16.05" customHeight="1" x14ac:dyDescent="0.25">
      <c r="A133" s="48">
        <f t="shared" si="10"/>
        <v>46783</v>
      </c>
      <c r="B133" s="45" t="str">
        <f t="shared" si="11"/>
        <v>A133</v>
      </c>
      <c r="C133" s="46">
        <v>121</v>
      </c>
      <c r="D133" s="4">
        <f t="shared" si="12"/>
        <v>124910.62031188676</v>
      </c>
      <c r="E133" s="4">
        <f t="shared" si="15"/>
        <v>1330.9848812121754</v>
      </c>
      <c r="F133" s="4">
        <f t="shared" si="13"/>
        <v>530.87013632551873</v>
      </c>
      <c r="G133" s="4">
        <f t="shared" si="14"/>
        <v>800.11474488665669</v>
      </c>
      <c r="H133" s="4">
        <f t="shared" si="8"/>
        <v>124110.5055670001</v>
      </c>
      <c r="I133" s="26">
        <f t="shared" si="9"/>
        <v>0.62055252783500048</v>
      </c>
      <c r="K133" s="49">
        <v>5.0999999999999997E-2</v>
      </c>
    </row>
    <row r="134" spans="1:11" ht="16.05" customHeight="1" x14ac:dyDescent="0.25">
      <c r="A134" s="48">
        <f t="shared" si="10"/>
        <v>46812</v>
      </c>
      <c r="B134" s="45" t="str">
        <f t="shared" si="11"/>
        <v>A134</v>
      </c>
      <c r="C134" s="46">
        <v>122</v>
      </c>
      <c r="D134" s="4">
        <f t="shared" si="12"/>
        <v>124110.5055670001</v>
      </c>
      <c r="E134" s="4">
        <f t="shared" si="15"/>
        <v>1330.9848812121757</v>
      </c>
      <c r="F134" s="4">
        <f t="shared" si="13"/>
        <v>527.46964865975042</v>
      </c>
      <c r="G134" s="4">
        <f t="shared" si="14"/>
        <v>803.51523255242523</v>
      </c>
      <c r="H134" s="4">
        <f t="shared" si="8"/>
        <v>123306.99033444768</v>
      </c>
      <c r="I134" s="26">
        <f t="shared" si="9"/>
        <v>0.61653495167223837</v>
      </c>
      <c r="K134" s="49">
        <v>5.0999999999999997E-2</v>
      </c>
    </row>
    <row r="135" spans="1:11" ht="16.05" customHeight="1" x14ac:dyDescent="0.25">
      <c r="A135" s="48">
        <f t="shared" si="10"/>
        <v>46843</v>
      </c>
      <c r="B135" s="45" t="str">
        <f t="shared" si="11"/>
        <v>A135</v>
      </c>
      <c r="C135" s="46">
        <v>123</v>
      </c>
      <c r="D135" s="4">
        <f t="shared" si="12"/>
        <v>123306.99033444768</v>
      </c>
      <c r="E135" s="4">
        <f t="shared" si="15"/>
        <v>1330.9848812121759</v>
      </c>
      <c r="F135" s="4">
        <f t="shared" si="13"/>
        <v>524.05470892140261</v>
      </c>
      <c r="G135" s="4">
        <f t="shared" si="14"/>
        <v>806.93017229077327</v>
      </c>
      <c r="H135" s="4">
        <f t="shared" si="8"/>
        <v>122500.06016215691</v>
      </c>
      <c r="I135" s="26">
        <f t="shared" si="9"/>
        <v>0.61250030081078455</v>
      </c>
      <c r="K135" s="49">
        <v>5.0999999999999997E-2</v>
      </c>
    </row>
    <row r="136" spans="1:11" ht="16.05" customHeight="1" x14ac:dyDescent="0.25">
      <c r="A136" s="48">
        <f t="shared" si="10"/>
        <v>46873</v>
      </c>
      <c r="B136" s="45" t="str">
        <f t="shared" si="11"/>
        <v>A136</v>
      </c>
      <c r="C136" s="46">
        <v>124</v>
      </c>
      <c r="D136" s="4">
        <f t="shared" si="12"/>
        <v>122500.06016215691</v>
      </c>
      <c r="E136" s="4">
        <f t="shared" si="15"/>
        <v>1330.9848812121759</v>
      </c>
      <c r="F136" s="4">
        <f t="shared" si="13"/>
        <v>520.62525568916681</v>
      </c>
      <c r="G136" s="4">
        <f t="shared" si="14"/>
        <v>810.35962552300907</v>
      </c>
      <c r="H136" s="4">
        <f t="shared" si="8"/>
        <v>121689.7005366339</v>
      </c>
      <c r="I136" s="26">
        <f t="shared" si="9"/>
        <v>0.60844850268316952</v>
      </c>
      <c r="K136" s="49">
        <v>5.0999999999999997E-2</v>
      </c>
    </row>
    <row r="137" spans="1:11" ht="16.05" customHeight="1" x14ac:dyDescent="0.25">
      <c r="A137" s="48">
        <f t="shared" si="10"/>
        <v>46904</v>
      </c>
      <c r="B137" s="45" t="str">
        <f t="shared" si="11"/>
        <v>A137</v>
      </c>
      <c r="C137" s="46">
        <v>125</v>
      </c>
      <c r="D137" s="4">
        <f t="shared" si="12"/>
        <v>121689.7005366339</v>
      </c>
      <c r="E137" s="4">
        <f t="shared" si="15"/>
        <v>1330.9848812121759</v>
      </c>
      <c r="F137" s="4">
        <f t="shared" si="13"/>
        <v>517.18122728069409</v>
      </c>
      <c r="G137" s="4">
        <f t="shared" si="14"/>
        <v>813.80365393148179</v>
      </c>
      <c r="H137" s="4">
        <f t="shared" si="8"/>
        <v>120875.89688270242</v>
      </c>
      <c r="I137" s="26">
        <f t="shared" si="9"/>
        <v>0.60437948441351208</v>
      </c>
      <c r="K137" s="49">
        <v>5.0999999999999997E-2</v>
      </c>
    </row>
    <row r="138" spans="1:11" ht="16.05" customHeight="1" x14ac:dyDescent="0.25">
      <c r="A138" s="48">
        <f t="shared" si="10"/>
        <v>46934</v>
      </c>
      <c r="B138" s="45" t="str">
        <f t="shared" si="11"/>
        <v>A138</v>
      </c>
      <c r="C138" s="46">
        <v>126</v>
      </c>
      <c r="D138" s="4">
        <f t="shared" si="12"/>
        <v>120875.89688270242</v>
      </c>
      <c r="E138" s="4">
        <f t="shared" si="15"/>
        <v>1330.9848812121757</v>
      </c>
      <c r="F138" s="4">
        <f t="shared" si="13"/>
        <v>513.72256175148527</v>
      </c>
      <c r="G138" s="4">
        <f t="shared" si="14"/>
        <v>817.26231946069038</v>
      </c>
      <c r="H138" s="4">
        <f t="shared" si="8"/>
        <v>120058.63456324174</v>
      </c>
      <c r="I138" s="26">
        <f t="shared" si="9"/>
        <v>0.60029317281620864</v>
      </c>
      <c r="K138" s="49">
        <v>5.0999999999999997E-2</v>
      </c>
    </row>
    <row r="139" spans="1:11" ht="16.05" customHeight="1" x14ac:dyDescent="0.25">
      <c r="A139" s="48">
        <f t="shared" si="10"/>
        <v>46965</v>
      </c>
      <c r="B139" s="45" t="str">
        <f t="shared" si="11"/>
        <v>A139</v>
      </c>
      <c r="C139" s="46">
        <v>127</v>
      </c>
      <c r="D139" s="4">
        <f t="shared" si="12"/>
        <v>120058.63456324174</v>
      </c>
      <c r="E139" s="4">
        <f t="shared" si="15"/>
        <v>1330.9848812121763</v>
      </c>
      <c r="F139" s="4">
        <f t="shared" si="13"/>
        <v>510.24919689377731</v>
      </c>
      <c r="G139" s="4">
        <f t="shared" si="14"/>
        <v>820.73568431839908</v>
      </c>
      <c r="H139" s="4">
        <f t="shared" si="8"/>
        <v>119237.89887892334</v>
      </c>
      <c r="I139" s="26">
        <f t="shared" si="9"/>
        <v>0.59618949439461666</v>
      </c>
      <c r="K139" s="49">
        <v>5.0999999999999997E-2</v>
      </c>
    </row>
    <row r="140" spans="1:11" ht="16.05" customHeight="1" x14ac:dyDescent="0.25">
      <c r="A140" s="48">
        <f t="shared" si="10"/>
        <v>46996</v>
      </c>
      <c r="B140" s="45" t="str">
        <f t="shared" si="11"/>
        <v>A140</v>
      </c>
      <c r="C140" s="46">
        <v>128</v>
      </c>
      <c r="D140" s="4">
        <f t="shared" si="12"/>
        <v>119237.89887892334</v>
      </c>
      <c r="E140" s="4">
        <f t="shared" si="15"/>
        <v>1330.9848812121759</v>
      </c>
      <c r="F140" s="4">
        <f t="shared" si="13"/>
        <v>506.76107023542414</v>
      </c>
      <c r="G140" s="4">
        <f t="shared" si="14"/>
        <v>824.22381097675179</v>
      </c>
      <c r="H140" s="4">
        <f t="shared" si="8"/>
        <v>118413.67506794659</v>
      </c>
      <c r="I140" s="26">
        <f t="shared" si="9"/>
        <v>0.592068375339733</v>
      </c>
      <c r="K140" s="49">
        <v>5.0999999999999997E-2</v>
      </c>
    </row>
    <row r="141" spans="1:11" ht="16.05" customHeight="1" x14ac:dyDescent="0.25">
      <c r="A141" s="48">
        <f t="shared" si="10"/>
        <v>47026</v>
      </c>
      <c r="B141" s="45" t="str">
        <f t="shared" si="11"/>
        <v>A141</v>
      </c>
      <c r="C141" s="46">
        <v>129</v>
      </c>
      <c r="D141" s="4">
        <f t="shared" si="12"/>
        <v>118413.67506794659</v>
      </c>
      <c r="E141" s="4">
        <f t="shared" si="15"/>
        <v>1330.9848812121759</v>
      </c>
      <c r="F141" s="4">
        <f t="shared" si="13"/>
        <v>503.25811903877297</v>
      </c>
      <c r="G141" s="4">
        <f t="shared" si="14"/>
        <v>827.7267621734029</v>
      </c>
      <c r="H141" s="4">
        <f t="shared" ref="H141:H204" si="16">D141-G141</f>
        <v>117585.94830577318</v>
      </c>
      <c r="I141" s="26">
        <f t="shared" ref="I141:I204" si="17">H141/$D$4</f>
        <v>0.5879297415288659</v>
      </c>
      <c r="K141" s="49">
        <v>5.0999999999999997E-2</v>
      </c>
    </row>
    <row r="142" spans="1:11" ht="16.05" customHeight="1" x14ac:dyDescent="0.25">
      <c r="A142" s="48">
        <f t="shared" ref="A142:A205" si="18">DATE(YEAR(A141),MONTH(A141)+2,1-1)</f>
        <v>47057</v>
      </c>
      <c r="B142" s="45" t="str">
        <f t="shared" ref="B142:B205" si="19">"A"&amp;ROW(A142)</f>
        <v>A142</v>
      </c>
      <c r="C142" s="46">
        <v>130</v>
      </c>
      <c r="D142" s="4">
        <f t="shared" ref="D142:D205" si="20">IF(ROUND(H141,0)&gt;0,H141,0)</f>
        <v>117585.94830577318</v>
      </c>
      <c r="E142" s="4">
        <f t="shared" si="15"/>
        <v>1330.9848812121759</v>
      </c>
      <c r="F142" s="4">
        <f t="shared" ref="F142:F205" si="21">IF($D$6+1-C142&lt;=0,0,IF($D$9="Beginning",(D142-E142)*K142/12,D142*K142/12))</f>
        <v>499.74028029953598</v>
      </c>
      <c r="G142" s="4">
        <f t="shared" ref="G142:G205" si="22">IF(ROUND($D$6+1-C142,2)&lt;=0,0,E142-F142)</f>
        <v>831.24460091263995</v>
      </c>
      <c r="H142" s="4">
        <f t="shared" si="16"/>
        <v>116754.70370486054</v>
      </c>
      <c r="I142" s="26">
        <f t="shared" si="17"/>
        <v>0.5837735185243027</v>
      </c>
      <c r="K142" s="49">
        <v>5.0999999999999997E-2</v>
      </c>
    </row>
    <row r="143" spans="1:11" ht="16.05" customHeight="1" x14ac:dyDescent="0.25">
      <c r="A143" s="48">
        <f t="shared" si="18"/>
        <v>47087</v>
      </c>
      <c r="B143" s="45" t="str">
        <f t="shared" si="19"/>
        <v>A143</v>
      </c>
      <c r="C143" s="46">
        <v>131</v>
      </c>
      <c r="D143" s="4">
        <f t="shared" si="20"/>
        <v>116754.70370486054</v>
      </c>
      <c r="E143" s="4">
        <f t="shared" ref="E143:E206" si="23">IF($D$6+1-C143&lt;=0,0,IF($D$9="Beginning",PMT(K142/12,$D$6+1-C143,-(D142-E142),-PV(K142/12,1,0,$D$10),0),PMT(K143/12,$D$6+1-C143,-D143,$D$10,0)))</f>
        <v>1330.9848812121759</v>
      </c>
      <c r="F143" s="4">
        <f t="shared" si="21"/>
        <v>496.20749074565725</v>
      </c>
      <c r="G143" s="4">
        <f t="shared" si="22"/>
        <v>834.77739046651868</v>
      </c>
      <c r="H143" s="4">
        <f t="shared" si="16"/>
        <v>115919.92631439402</v>
      </c>
      <c r="I143" s="26">
        <f t="shared" si="17"/>
        <v>0.57959963157197014</v>
      </c>
      <c r="K143" s="49">
        <v>5.0999999999999997E-2</v>
      </c>
    </row>
    <row r="144" spans="1:11" ht="16.05" customHeight="1" x14ac:dyDescent="0.25">
      <c r="A144" s="48">
        <f t="shared" si="18"/>
        <v>47118</v>
      </c>
      <c r="B144" s="45" t="str">
        <f t="shared" si="19"/>
        <v>A144</v>
      </c>
      <c r="C144" s="46">
        <v>132</v>
      </c>
      <c r="D144" s="4">
        <f t="shared" si="20"/>
        <v>115919.92631439402</v>
      </c>
      <c r="E144" s="4">
        <f t="shared" si="23"/>
        <v>1330.9848812121759</v>
      </c>
      <c r="F144" s="4">
        <f t="shared" si="21"/>
        <v>492.65968683617456</v>
      </c>
      <c r="G144" s="4">
        <f t="shared" si="22"/>
        <v>838.32519437600126</v>
      </c>
      <c r="H144" s="4">
        <f t="shared" si="16"/>
        <v>115081.60112001802</v>
      </c>
      <c r="I144" s="26">
        <f t="shared" si="17"/>
        <v>0.57540800560009009</v>
      </c>
      <c r="K144" s="49">
        <v>5.0999999999999997E-2</v>
      </c>
    </row>
    <row r="145" spans="1:11" ht="16.05" customHeight="1" x14ac:dyDescent="0.25">
      <c r="A145" s="48">
        <f t="shared" si="18"/>
        <v>47149</v>
      </c>
      <c r="B145" s="45" t="str">
        <f t="shared" si="19"/>
        <v>A145</v>
      </c>
      <c r="C145" s="46">
        <v>133</v>
      </c>
      <c r="D145" s="4">
        <f t="shared" si="20"/>
        <v>115081.60112001802</v>
      </c>
      <c r="E145" s="4">
        <f t="shared" si="23"/>
        <v>1330.9848812121759</v>
      </c>
      <c r="F145" s="4">
        <f t="shared" si="21"/>
        <v>489.09680476007657</v>
      </c>
      <c r="G145" s="4">
        <f t="shared" si="22"/>
        <v>841.88807645209931</v>
      </c>
      <c r="H145" s="4">
        <f t="shared" si="16"/>
        <v>114239.71304356592</v>
      </c>
      <c r="I145" s="26">
        <f t="shared" si="17"/>
        <v>0.57119856521782963</v>
      </c>
      <c r="K145" s="49">
        <v>5.0999999999999997E-2</v>
      </c>
    </row>
    <row r="146" spans="1:11" ht="16.05" customHeight="1" x14ac:dyDescent="0.25">
      <c r="A146" s="48">
        <f t="shared" si="18"/>
        <v>47177</v>
      </c>
      <c r="B146" s="45" t="str">
        <f t="shared" si="19"/>
        <v>A146</v>
      </c>
      <c r="C146" s="46">
        <v>134</v>
      </c>
      <c r="D146" s="4">
        <f t="shared" si="20"/>
        <v>114239.71304356592</v>
      </c>
      <c r="E146" s="4">
        <f t="shared" si="23"/>
        <v>1330.9848812121763</v>
      </c>
      <c r="F146" s="4">
        <f t="shared" si="21"/>
        <v>485.51878043515512</v>
      </c>
      <c r="G146" s="4">
        <f t="shared" si="22"/>
        <v>845.46610077702121</v>
      </c>
      <c r="H146" s="4">
        <f t="shared" si="16"/>
        <v>113394.2469427889</v>
      </c>
      <c r="I146" s="26">
        <f t="shared" si="17"/>
        <v>0.56697123471394451</v>
      </c>
      <c r="K146" s="49">
        <v>5.0999999999999997E-2</v>
      </c>
    </row>
    <row r="147" spans="1:11" ht="16.05" customHeight="1" x14ac:dyDescent="0.25">
      <c r="A147" s="48">
        <f t="shared" si="18"/>
        <v>47208</v>
      </c>
      <c r="B147" s="45" t="str">
        <f t="shared" si="19"/>
        <v>A147</v>
      </c>
      <c r="C147" s="46">
        <v>135</v>
      </c>
      <c r="D147" s="4">
        <f t="shared" si="20"/>
        <v>113394.2469427889</v>
      </c>
      <c r="E147" s="4">
        <f t="shared" si="23"/>
        <v>1330.9848812121759</v>
      </c>
      <c r="F147" s="4">
        <f t="shared" si="21"/>
        <v>481.9255495068528</v>
      </c>
      <c r="G147" s="4">
        <f t="shared" si="22"/>
        <v>849.05933170532307</v>
      </c>
      <c r="H147" s="4">
        <f t="shared" si="16"/>
        <v>112545.18761108357</v>
      </c>
      <c r="I147" s="26">
        <f t="shared" si="17"/>
        <v>0.56272593805541782</v>
      </c>
      <c r="K147" s="49">
        <v>5.0999999999999997E-2</v>
      </c>
    </row>
    <row r="148" spans="1:11" ht="16.05" customHeight="1" x14ac:dyDescent="0.25">
      <c r="A148" s="48">
        <f t="shared" si="18"/>
        <v>47238</v>
      </c>
      <c r="B148" s="45" t="str">
        <f t="shared" si="19"/>
        <v>A148</v>
      </c>
      <c r="C148" s="46">
        <v>136</v>
      </c>
      <c r="D148" s="4">
        <f t="shared" si="20"/>
        <v>112545.18761108357</v>
      </c>
      <c r="E148" s="4">
        <f t="shared" si="23"/>
        <v>1330.9848812121759</v>
      </c>
      <c r="F148" s="4">
        <f t="shared" si="21"/>
        <v>478.31704734710519</v>
      </c>
      <c r="G148" s="4">
        <f t="shared" si="22"/>
        <v>852.66783386507063</v>
      </c>
      <c r="H148" s="4">
        <f t="shared" si="16"/>
        <v>111692.51977721851</v>
      </c>
      <c r="I148" s="26">
        <f t="shared" si="17"/>
        <v>0.55846259888609251</v>
      </c>
      <c r="K148" s="49">
        <v>5.0999999999999997E-2</v>
      </c>
    </row>
    <row r="149" spans="1:11" ht="16.05" customHeight="1" x14ac:dyDescent="0.25">
      <c r="A149" s="48">
        <f t="shared" si="18"/>
        <v>47269</v>
      </c>
      <c r="B149" s="45" t="str">
        <f t="shared" si="19"/>
        <v>A149</v>
      </c>
      <c r="C149" s="46">
        <v>137</v>
      </c>
      <c r="D149" s="4">
        <f t="shared" si="20"/>
        <v>111692.51977721851</v>
      </c>
      <c r="E149" s="4">
        <f t="shared" si="23"/>
        <v>1330.9848812121759</v>
      </c>
      <c r="F149" s="4">
        <f t="shared" si="21"/>
        <v>474.69320905317863</v>
      </c>
      <c r="G149" s="4">
        <f t="shared" si="22"/>
        <v>856.29167215899724</v>
      </c>
      <c r="H149" s="4">
        <f t="shared" si="16"/>
        <v>110836.2281050595</v>
      </c>
      <c r="I149" s="26">
        <f t="shared" si="17"/>
        <v>0.55418114052529754</v>
      </c>
      <c r="K149" s="49">
        <v>5.0999999999999997E-2</v>
      </c>
    </row>
    <row r="150" spans="1:11" ht="16.05" customHeight="1" x14ac:dyDescent="0.25">
      <c r="A150" s="48">
        <f t="shared" si="18"/>
        <v>47299</v>
      </c>
      <c r="B150" s="45" t="str">
        <f t="shared" si="19"/>
        <v>A150</v>
      </c>
      <c r="C150" s="46">
        <v>138</v>
      </c>
      <c r="D150" s="4">
        <f t="shared" si="20"/>
        <v>110836.2281050595</v>
      </c>
      <c r="E150" s="4">
        <f t="shared" si="23"/>
        <v>1330.9848812121757</v>
      </c>
      <c r="F150" s="4">
        <f t="shared" si="21"/>
        <v>471.05396944650283</v>
      </c>
      <c r="G150" s="4">
        <f t="shared" si="22"/>
        <v>859.93091176567282</v>
      </c>
      <c r="H150" s="4">
        <f t="shared" si="16"/>
        <v>109976.29719329384</v>
      </c>
      <c r="I150" s="26">
        <f t="shared" si="17"/>
        <v>0.54988148596646924</v>
      </c>
      <c r="K150" s="49">
        <v>5.0999999999999997E-2</v>
      </c>
    </row>
    <row r="151" spans="1:11" ht="16.05" customHeight="1" x14ac:dyDescent="0.25">
      <c r="A151" s="48">
        <f t="shared" si="18"/>
        <v>47330</v>
      </c>
      <c r="B151" s="45" t="str">
        <f t="shared" si="19"/>
        <v>A151</v>
      </c>
      <c r="C151" s="46">
        <v>139</v>
      </c>
      <c r="D151" s="4">
        <f t="shared" si="20"/>
        <v>109976.29719329384</v>
      </c>
      <c r="E151" s="4">
        <f t="shared" si="23"/>
        <v>1330.9848812121759</v>
      </c>
      <c r="F151" s="4">
        <f t="shared" si="21"/>
        <v>467.39926307149881</v>
      </c>
      <c r="G151" s="4">
        <f t="shared" si="22"/>
        <v>863.58561814067707</v>
      </c>
      <c r="H151" s="4">
        <f t="shared" si="16"/>
        <v>109112.71157515317</v>
      </c>
      <c r="I151" s="26">
        <f t="shared" si="17"/>
        <v>0.54556355787576583</v>
      </c>
      <c r="K151" s="49">
        <v>5.0999999999999997E-2</v>
      </c>
    </row>
    <row r="152" spans="1:11" ht="16.05" customHeight="1" x14ac:dyDescent="0.25">
      <c r="A152" s="48">
        <f t="shared" si="18"/>
        <v>47361</v>
      </c>
      <c r="B152" s="45" t="str">
        <f t="shared" si="19"/>
        <v>A152</v>
      </c>
      <c r="C152" s="46">
        <v>140</v>
      </c>
      <c r="D152" s="4">
        <f t="shared" si="20"/>
        <v>109112.71157515317</v>
      </c>
      <c r="E152" s="4">
        <f t="shared" si="23"/>
        <v>1330.9848812121763</v>
      </c>
      <c r="F152" s="4">
        <f t="shared" si="21"/>
        <v>463.72902419440089</v>
      </c>
      <c r="G152" s="4">
        <f t="shared" si="22"/>
        <v>867.2558570177755</v>
      </c>
      <c r="H152" s="4">
        <f t="shared" si="16"/>
        <v>108245.45571813539</v>
      </c>
      <c r="I152" s="26">
        <f t="shared" si="17"/>
        <v>0.54122727859067699</v>
      </c>
      <c r="K152" s="49">
        <v>5.0999999999999997E-2</v>
      </c>
    </row>
    <row r="153" spans="1:11" ht="16.05" customHeight="1" x14ac:dyDescent="0.25">
      <c r="A153" s="48">
        <f t="shared" si="18"/>
        <v>47391</v>
      </c>
      <c r="B153" s="45" t="str">
        <f t="shared" si="19"/>
        <v>A153</v>
      </c>
      <c r="C153" s="46">
        <v>141</v>
      </c>
      <c r="D153" s="4">
        <f t="shared" si="20"/>
        <v>108245.45571813539</v>
      </c>
      <c r="E153" s="4">
        <f t="shared" si="23"/>
        <v>1330.9848812121759</v>
      </c>
      <c r="F153" s="4">
        <f t="shared" si="21"/>
        <v>460.04318680207535</v>
      </c>
      <c r="G153" s="4">
        <f t="shared" si="22"/>
        <v>870.94169441010058</v>
      </c>
      <c r="H153" s="4">
        <f t="shared" si="16"/>
        <v>107374.51402372529</v>
      </c>
      <c r="I153" s="26">
        <f t="shared" si="17"/>
        <v>0.53687257011862644</v>
      </c>
      <c r="K153" s="49">
        <v>5.0999999999999997E-2</v>
      </c>
    </row>
    <row r="154" spans="1:11" ht="16.05" customHeight="1" x14ac:dyDescent="0.25">
      <c r="A154" s="48">
        <f t="shared" si="18"/>
        <v>47422</v>
      </c>
      <c r="B154" s="45" t="str">
        <f t="shared" si="19"/>
        <v>A154</v>
      </c>
      <c r="C154" s="46">
        <v>142</v>
      </c>
      <c r="D154" s="4">
        <f t="shared" si="20"/>
        <v>107374.51402372529</v>
      </c>
      <c r="E154" s="4">
        <f t="shared" si="23"/>
        <v>1330.9848812121763</v>
      </c>
      <c r="F154" s="4">
        <f t="shared" si="21"/>
        <v>456.34168460083248</v>
      </c>
      <c r="G154" s="4">
        <f t="shared" si="22"/>
        <v>874.64319661134391</v>
      </c>
      <c r="H154" s="4">
        <f t="shared" si="16"/>
        <v>106499.87082711395</v>
      </c>
      <c r="I154" s="26">
        <f t="shared" si="17"/>
        <v>0.5324993541355697</v>
      </c>
      <c r="K154" s="49">
        <v>5.0999999999999997E-2</v>
      </c>
    </row>
    <row r="155" spans="1:11" ht="16.05" customHeight="1" x14ac:dyDescent="0.25">
      <c r="A155" s="48">
        <f t="shared" si="18"/>
        <v>47452</v>
      </c>
      <c r="B155" s="45" t="str">
        <f t="shared" si="19"/>
        <v>A155</v>
      </c>
      <c r="C155" s="46">
        <v>143</v>
      </c>
      <c r="D155" s="4">
        <f t="shared" si="20"/>
        <v>106499.87082711395</v>
      </c>
      <c r="E155" s="4">
        <f t="shared" si="23"/>
        <v>1330.9848812121759</v>
      </c>
      <c r="F155" s="4">
        <f t="shared" si="21"/>
        <v>452.62445101523423</v>
      </c>
      <c r="G155" s="4">
        <f t="shared" si="22"/>
        <v>878.36043019694171</v>
      </c>
      <c r="H155" s="4">
        <f t="shared" si="16"/>
        <v>105621.510396917</v>
      </c>
      <c r="I155" s="26">
        <f t="shared" si="17"/>
        <v>0.52810755198458503</v>
      </c>
      <c r="K155" s="49">
        <v>5.0999999999999997E-2</v>
      </c>
    </row>
    <row r="156" spans="1:11" ht="16.05" customHeight="1" x14ac:dyDescent="0.25">
      <c r="A156" s="48">
        <f t="shared" si="18"/>
        <v>47483</v>
      </c>
      <c r="B156" s="45" t="str">
        <f t="shared" si="19"/>
        <v>A156</v>
      </c>
      <c r="C156" s="46">
        <v>144</v>
      </c>
      <c r="D156" s="4">
        <f t="shared" si="20"/>
        <v>105621.510396917</v>
      </c>
      <c r="E156" s="4">
        <f t="shared" si="23"/>
        <v>1330.9848812121759</v>
      </c>
      <c r="F156" s="4">
        <f t="shared" si="21"/>
        <v>448.89141918689728</v>
      </c>
      <c r="G156" s="4">
        <f t="shared" si="22"/>
        <v>882.09346202527854</v>
      </c>
      <c r="H156" s="4">
        <f t="shared" si="16"/>
        <v>104739.41693489172</v>
      </c>
      <c r="I156" s="26">
        <f t="shared" si="17"/>
        <v>0.52369708467445863</v>
      </c>
      <c r="K156" s="49">
        <v>5.0999999999999997E-2</v>
      </c>
    </row>
    <row r="157" spans="1:11" ht="16.05" customHeight="1" x14ac:dyDescent="0.25">
      <c r="A157" s="48">
        <f t="shared" si="18"/>
        <v>47514</v>
      </c>
      <c r="B157" s="45" t="str">
        <f t="shared" si="19"/>
        <v>A157</v>
      </c>
      <c r="C157" s="46">
        <v>145</v>
      </c>
      <c r="D157" s="4">
        <f t="shared" si="20"/>
        <v>104739.41693489172</v>
      </c>
      <c r="E157" s="4">
        <f t="shared" si="23"/>
        <v>1330.9848812121763</v>
      </c>
      <c r="F157" s="4">
        <f t="shared" si="21"/>
        <v>445.14252197328977</v>
      </c>
      <c r="G157" s="4">
        <f t="shared" si="22"/>
        <v>885.8423592388865</v>
      </c>
      <c r="H157" s="4">
        <f t="shared" si="16"/>
        <v>103853.57457565283</v>
      </c>
      <c r="I157" s="26">
        <f t="shared" si="17"/>
        <v>0.51926787287826415</v>
      </c>
      <c r="K157" s="49">
        <v>5.0999999999999997E-2</v>
      </c>
    </row>
    <row r="158" spans="1:11" ht="16.05" customHeight="1" x14ac:dyDescent="0.25">
      <c r="A158" s="48">
        <f t="shared" si="18"/>
        <v>47542</v>
      </c>
      <c r="B158" s="45" t="str">
        <f t="shared" si="19"/>
        <v>A158</v>
      </c>
      <c r="C158" s="46">
        <v>146</v>
      </c>
      <c r="D158" s="4">
        <f t="shared" si="20"/>
        <v>103853.57457565283</v>
      </c>
      <c r="E158" s="4">
        <f t="shared" si="23"/>
        <v>1330.9848812121759</v>
      </c>
      <c r="F158" s="4">
        <f t="shared" si="21"/>
        <v>441.37769194652452</v>
      </c>
      <c r="G158" s="4">
        <f t="shared" si="22"/>
        <v>889.60718926565141</v>
      </c>
      <c r="H158" s="4">
        <f t="shared" si="16"/>
        <v>102963.96738638719</v>
      </c>
      <c r="I158" s="26">
        <f t="shared" si="17"/>
        <v>0.51481983693193589</v>
      </c>
      <c r="K158" s="49">
        <v>5.0999999999999997E-2</v>
      </c>
    </row>
    <row r="159" spans="1:11" ht="16.05" customHeight="1" x14ac:dyDescent="0.25">
      <c r="A159" s="48">
        <f t="shared" si="18"/>
        <v>47573</v>
      </c>
      <c r="B159" s="45" t="str">
        <f t="shared" si="19"/>
        <v>A159</v>
      </c>
      <c r="C159" s="46">
        <v>147</v>
      </c>
      <c r="D159" s="4">
        <f t="shared" si="20"/>
        <v>102963.96738638719</v>
      </c>
      <c r="E159" s="4">
        <f t="shared" si="23"/>
        <v>1330.9848812121763</v>
      </c>
      <c r="F159" s="4">
        <f t="shared" si="21"/>
        <v>437.59686139214551</v>
      </c>
      <c r="G159" s="4">
        <f t="shared" si="22"/>
        <v>893.38801982003088</v>
      </c>
      <c r="H159" s="4">
        <f t="shared" si="16"/>
        <v>102070.57936656715</v>
      </c>
      <c r="I159" s="26">
        <f t="shared" si="17"/>
        <v>0.5103528968328358</v>
      </c>
      <c r="K159" s="49">
        <v>5.0999999999999997E-2</v>
      </c>
    </row>
    <row r="160" spans="1:11" ht="16.05" customHeight="1" x14ac:dyDescent="0.25">
      <c r="A160" s="48">
        <f t="shared" si="18"/>
        <v>47603</v>
      </c>
      <c r="B160" s="45" t="str">
        <f t="shared" si="19"/>
        <v>A160</v>
      </c>
      <c r="C160" s="46">
        <v>148</v>
      </c>
      <c r="D160" s="4">
        <f t="shared" si="20"/>
        <v>102070.57936656715</v>
      </c>
      <c r="E160" s="4">
        <f t="shared" si="23"/>
        <v>1330.9848812121757</v>
      </c>
      <c r="F160" s="4">
        <f t="shared" si="21"/>
        <v>433.79996230791039</v>
      </c>
      <c r="G160" s="4">
        <f t="shared" si="22"/>
        <v>897.18491890426526</v>
      </c>
      <c r="H160" s="4">
        <f t="shared" si="16"/>
        <v>101173.39444766288</v>
      </c>
      <c r="I160" s="26">
        <f t="shared" si="17"/>
        <v>0.50586697223831445</v>
      </c>
      <c r="K160" s="49">
        <v>5.0999999999999997E-2</v>
      </c>
    </row>
    <row r="161" spans="1:11" ht="16.05" customHeight="1" x14ac:dyDescent="0.25">
      <c r="A161" s="48">
        <f t="shared" si="18"/>
        <v>47634</v>
      </c>
      <c r="B161" s="45" t="str">
        <f t="shared" si="19"/>
        <v>A161</v>
      </c>
      <c r="C161" s="46">
        <v>149</v>
      </c>
      <c r="D161" s="4">
        <f t="shared" si="20"/>
        <v>101173.39444766288</v>
      </c>
      <c r="E161" s="4">
        <f t="shared" si="23"/>
        <v>1330.9848812121757</v>
      </c>
      <c r="F161" s="4">
        <f t="shared" si="21"/>
        <v>429.98692640256724</v>
      </c>
      <c r="G161" s="4">
        <f t="shared" si="22"/>
        <v>900.99795480960847</v>
      </c>
      <c r="H161" s="4">
        <f t="shared" si="16"/>
        <v>100272.39649285328</v>
      </c>
      <c r="I161" s="26">
        <f t="shared" si="17"/>
        <v>0.50136198246426644</v>
      </c>
      <c r="K161" s="49">
        <v>5.0999999999999997E-2</v>
      </c>
    </row>
    <row r="162" spans="1:11" ht="16.05" customHeight="1" x14ac:dyDescent="0.25">
      <c r="A162" s="48">
        <f t="shared" si="18"/>
        <v>47664</v>
      </c>
      <c r="B162" s="45" t="str">
        <f t="shared" si="19"/>
        <v>A162</v>
      </c>
      <c r="C162" s="46">
        <v>150</v>
      </c>
      <c r="D162" s="4">
        <f t="shared" si="20"/>
        <v>100272.39649285328</v>
      </c>
      <c r="E162" s="4">
        <f t="shared" si="23"/>
        <v>1330.9848812121759</v>
      </c>
      <c r="F162" s="4">
        <f t="shared" si="21"/>
        <v>426.1576850946264</v>
      </c>
      <c r="G162" s="4">
        <f t="shared" si="22"/>
        <v>904.82719611754942</v>
      </c>
      <c r="H162" s="4">
        <f t="shared" si="16"/>
        <v>99367.569296735732</v>
      </c>
      <c r="I162" s="26">
        <f t="shared" si="17"/>
        <v>0.49683784648367868</v>
      </c>
      <c r="K162" s="49">
        <v>5.0999999999999997E-2</v>
      </c>
    </row>
    <row r="163" spans="1:11" ht="16.05" customHeight="1" x14ac:dyDescent="0.25">
      <c r="A163" s="48">
        <f t="shared" si="18"/>
        <v>47695</v>
      </c>
      <c r="B163" s="45" t="str">
        <f t="shared" si="19"/>
        <v>A163</v>
      </c>
      <c r="C163" s="46">
        <v>151</v>
      </c>
      <c r="D163" s="4">
        <f t="shared" si="20"/>
        <v>99367.569296735732</v>
      </c>
      <c r="E163" s="4">
        <f t="shared" si="23"/>
        <v>1330.9848812121759</v>
      </c>
      <c r="F163" s="4">
        <f t="shared" si="21"/>
        <v>422.3121695111268</v>
      </c>
      <c r="G163" s="4">
        <f t="shared" si="22"/>
        <v>908.67271170104914</v>
      </c>
      <c r="H163" s="4">
        <f t="shared" si="16"/>
        <v>98458.896585034687</v>
      </c>
      <c r="I163" s="26">
        <f t="shared" si="17"/>
        <v>0.49229448292517342</v>
      </c>
      <c r="K163" s="49">
        <v>5.0999999999999997E-2</v>
      </c>
    </row>
    <row r="164" spans="1:11" ht="16.05" customHeight="1" x14ac:dyDescent="0.25">
      <c r="A164" s="48">
        <f t="shared" si="18"/>
        <v>47726</v>
      </c>
      <c r="B164" s="45" t="str">
        <f t="shared" si="19"/>
        <v>A164</v>
      </c>
      <c r="C164" s="46">
        <v>152</v>
      </c>
      <c r="D164" s="4">
        <f t="shared" si="20"/>
        <v>98458.896585034687</v>
      </c>
      <c r="E164" s="4">
        <f t="shared" si="23"/>
        <v>1330.9848812121763</v>
      </c>
      <c r="F164" s="4">
        <f t="shared" si="21"/>
        <v>418.45031048639743</v>
      </c>
      <c r="G164" s="4">
        <f t="shared" si="22"/>
        <v>912.53457072577885</v>
      </c>
      <c r="H164" s="4">
        <f t="shared" si="16"/>
        <v>97546.362014308907</v>
      </c>
      <c r="I164" s="26">
        <f t="shared" si="17"/>
        <v>0.48773181007154454</v>
      </c>
      <c r="K164" s="49">
        <v>5.0999999999999997E-2</v>
      </c>
    </row>
    <row r="165" spans="1:11" ht="16.05" customHeight="1" x14ac:dyDescent="0.25">
      <c r="A165" s="48">
        <f t="shared" si="18"/>
        <v>47756</v>
      </c>
      <c r="B165" s="45" t="str">
        <f t="shared" si="19"/>
        <v>A165</v>
      </c>
      <c r="C165" s="46">
        <v>153</v>
      </c>
      <c r="D165" s="4">
        <f t="shared" si="20"/>
        <v>97546.362014308907</v>
      </c>
      <c r="E165" s="4">
        <f t="shared" si="23"/>
        <v>1330.9848812121757</v>
      </c>
      <c r="F165" s="4">
        <f t="shared" si="21"/>
        <v>414.57203856081281</v>
      </c>
      <c r="G165" s="4">
        <f t="shared" si="22"/>
        <v>916.41284265136278</v>
      </c>
      <c r="H165" s="4">
        <f t="shared" si="16"/>
        <v>96629.949171657543</v>
      </c>
      <c r="I165" s="26">
        <f t="shared" si="17"/>
        <v>0.48314974585828774</v>
      </c>
      <c r="K165" s="49">
        <v>5.0999999999999997E-2</v>
      </c>
    </row>
    <row r="166" spans="1:11" ht="16.05" customHeight="1" x14ac:dyDescent="0.25">
      <c r="A166" s="48">
        <f t="shared" si="18"/>
        <v>47787</v>
      </c>
      <c r="B166" s="45" t="str">
        <f t="shared" si="19"/>
        <v>A166</v>
      </c>
      <c r="C166" s="46">
        <v>154</v>
      </c>
      <c r="D166" s="4">
        <f t="shared" si="20"/>
        <v>96629.949171657543</v>
      </c>
      <c r="E166" s="4">
        <f t="shared" si="23"/>
        <v>1330.9848812121759</v>
      </c>
      <c r="F166" s="4">
        <f t="shared" si="21"/>
        <v>410.67728397954448</v>
      </c>
      <c r="G166" s="4">
        <f t="shared" si="22"/>
        <v>920.30759723263145</v>
      </c>
      <c r="H166" s="4">
        <f t="shared" si="16"/>
        <v>95709.64157442491</v>
      </c>
      <c r="I166" s="26">
        <f t="shared" si="17"/>
        <v>0.47854820787212454</v>
      </c>
      <c r="K166" s="49">
        <v>5.0999999999999997E-2</v>
      </c>
    </row>
    <row r="167" spans="1:11" ht="16.05" customHeight="1" x14ac:dyDescent="0.25">
      <c r="A167" s="48">
        <f t="shared" si="18"/>
        <v>47817</v>
      </c>
      <c r="B167" s="45" t="str">
        <f t="shared" si="19"/>
        <v>A167</v>
      </c>
      <c r="C167" s="46">
        <v>155</v>
      </c>
      <c r="D167" s="4">
        <f t="shared" si="20"/>
        <v>95709.64157442491</v>
      </c>
      <c r="E167" s="4">
        <f t="shared" si="23"/>
        <v>1330.9848812121759</v>
      </c>
      <c r="F167" s="4">
        <f t="shared" si="21"/>
        <v>406.76597669130587</v>
      </c>
      <c r="G167" s="4">
        <f t="shared" si="22"/>
        <v>924.21890452086996</v>
      </c>
      <c r="H167" s="4">
        <f t="shared" si="16"/>
        <v>94785.422669904045</v>
      </c>
      <c r="I167" s="26">
        <f t="shared" si="17"/>
        <v>0.4739271133495202</v>
      </c>
      <c r="K167" s="49">
        <v>5.0999999999999997E-2</v>
      </c>
    </row>
    <row r="168" spans="1:11" ht="16.05" customHeight="1" x14ac:dyDescent="0.25">
      <c r="A168" s="48">
        <f t="shared" si="18"/>
        <v>47848</v>
      </c>
      <c r="B168" s="45" t="str">
        <f t="shared" si="19"/>
        <v>A168</v>
      </c>
      <c r="C168" s="46">
        <v>156</v>
      </c>
      <c r="D168" s="4">
        <f t="shared" si="20"/>
        <v>94785.422669904045</v>
      </c>
      <c r="E168" s="4">
        <f t="shared" si="23"/>
        <v>1330.9848812121763</v>
      </c>
      <c r="F168" s="4">
        <f t="shared" si="21"/>
        <v>402.83804634709213</v>
      </c>
      <c r="G168" s="4">
        <f t="shared" si="22"/>
        <v>928.1468348650842</v>
      </c>
      <c r="H168" s="4">
        <f t="shared" si="16"/>
        <v>93857.275835038963</v>
      </c>
      <c r="I168" s="26">
        <f t="shared" si="17"/>
        <v>0.46928637917519483</v>
      </c>
      <c r="K168" s="49">
        <v>5.0999999999999997E-2</v>
      </c>
    </row>
    <row r="169" spans="1:11" ht="16.05" customHeight="1" x14ac:dyDescent="0.25">
      <c r="A169" s="48">
        <f t="shared" si="18"/>
        <v>47879</v>
      </c>
      <c r="B169" s="45" t="str">
        <f t="shared" si="19"/>
        <v>A169</v>
      </c>
      <c r="C169" s="46">
        <v>157</v>
      </c>
      <c r="D169" s="4">
        <f t="shared" si="20"/>
        <v>93857.275835038963</v>
      </c>
      <c r="E169" s="4">
        <f t="shared" si="23"/>
        <v>1330.9848812121763</v>
      </c>
      <c r="F169" s="4">
        <f t="shared" si="21"/>
        <v>398.89342229891554</v>
      </c>
      <c r="G169" s="4">
        <f t="shared" si="22"/>
        <v>932.09145891326079</v>
      </c>
      <c r="H169" s="4">
        <f t="shared" si="16"/>
        <v>92925.184376125704</v>
      </c>
      <c r="I169" s="26">
        <f t="shared" si="17"/>
        <v>0.46462592188062851</v>
      </c>
      <c r="K169" s="49">
        <v>5.0999999999999997E-2</v>
      </c>
    </row>
    <row r="170" spans="1:11" ht="16.05" customHeight="1" x14ac:dyDescent="0.25">
      <c r="A170" s="48">
        <f t="shared" si="18"/>
        <v>47907</v>
      </c>
      <c r="B170" s="45" t="str">
        <f t="shared" si="19"/>
        <v>A170</v>
      </c>
      <c r="C170" s="46">
        <v>158</v>
      </c>
      <c r="D170" s="4">
        <f t="shared" si="20"/>
        <v>92925.184376125704</v>
      </c>
      <c r="E170" s="4">
        <f t="shared" si="23"/>
        <v>1330.9848812121763</v>
      </c>
      <c r="F170" s="4">
        <f t="shared" si="21"/>
        <v>394.93203359853419</v>
      </c>
      <c r="G170" s="4">
        <f t="shared" si="22"/>
        <v>936.05284761364214</v>
      </c>
      <c r="H170" s="4">
        <f t="shared" si="16"/>
        <v>91989.131528512065</v>
      </c>
      <c r="I170" s="26">
        <f t="shared" si="17"/>
        <v>0.45994565764256035</v>
      </c>
      <c r="K170" s="49">
        <v>5.0999999999999997E-2</v>
      </c>
    </row>
    <row r="171" spans="1:11" ht="16.05" customHeight="1" x14ac:dyDescent="0.25">
      <c r="A171" s="48">
        <f t="shared" si="18"/>
        <v>47938</v>
      </c>
      <c r="B171" s="45" t="str">
        <f t="shared" si="19"/>
        <v>A171</v>
      </c>
      <c r="C171" s="46">
        <v>159</v>
      </c>
      <c r="D171" s="4">
        <f t="shared" si="20"/>
        <v>91989.131528512065</v>
      </c>
      <c r="E171" s="4">
        <f t="shared" si="23"/>
        <v>1330.9848812121763</v>
      </c>
      <c r="F171" s="4">
        <f t="shared" si="21"/>
        <v>390.95380899617629</v>
      </c>
      <c r="G171" s="4">
        <f t="shared" si="22"/>
        <v>940.03107221599998</v>
      </c>
      <c r="H171" s="4">
        <f t="shared" si="16"/>
        <v>91049.100456296059</v>
      </c>
      <c r="I171" s="26">
        <f t="shared" si="17"/>
        <v>0.45524550228148031</v>
      </c>
      <c r="K171" s="49">
        <v>5.0999999999999997E-2</v>
      </c>
    </row>
    <row r="172" spans="1:11" ht="16.05" customHeight="1" x14ac:dyDescent="0.25">
      <c r="A172" s="48">
        <f t="shared" si="18"/>
        <v>47968</v>
      </c>
      <c r="B172" s="45" t="str">
        <f t="shared" si="19"/>
        <v>A172</v>
      </c>
      <c r="C172" s="46">
        <v>160</v>
      </c>
      <c r="D172" s="4">
        <f t="shared" si="20"/>
        <v>91049.100456296059</v>
      </c>
      <c r="E172" s="4">
        <f t="shared" si="23"/>
        <v>1330.9848812121763</v>
      </c>
      <c r="F172" s="4">
        <f t="shared" si="21"/>
        <v>386.95867693925817</v>
      </c>
      <c r="G172" s="4">
        <f t="shared" si="22"/>
        <v>944.02620427291822</v>
      </c>
      <c r="H172" s="4">
        <f t="shared" si="16"/>
        <v>90105.074252023143</v>
      </c>
      <c r="I172" s="26">
        <f t="shared" si="17"/>
        <v>0.45052537126011571</v>
      </c>
      <c r="K172" s="49">
        <v>5.0999999999999997E-2</v>
      </c>
    </row>
    <row r="173" spans="1:11" ht="16.05" customHeight="1" x14ac:dyDescent="0.25">
      <c r="A173" s="48">
        <f t="shared" si="18"/>
        <v>47999</v>
      </c>
      <c r="B173" s="45" t="str">
        <f t="shared" si="19"/>
        <v>A173</v>
      </c>
      <c r="C173" s="46">
        <v>161</v>
      </c>
      <c r="D173" s="4">
        <f t="shared" si="20"/>
        <v>90105.074252023143</v>
      </c>
      <c r="E173" s="4">
        <f t="shared" si="23"/>
        <v>1330.9848812121763</v>
      </c>
      <c r="F173" s="4">
        <f t="shared" si="21"/>
        <v>382.94656557109835</v>
      </c>
      <c r="G173" s="4">
        <f t="shared" si="22"/>
        <v>948.03831564107804</v>
      </c>
      <c r="H173" s="4">
        <f t="shared" si="16"/>
        <v>89157.035936382061</v>
      </c>
      <c r="I173" s="26">
        <f t="shared" si="17"/>
        <v>0.44578517968191028</v>
      </c>
      <c r="K173" s="49">
        <v>5.0999999999999997E-2</v>
      </c>
    </row>
    <row r="174" spans="1:11" ht="16.05" customHeight="1" x14ac:dyDescent="0.25">
      <c r="A174" s="48">
        <f t="shared" si="18"/>
        <v>48029</v>
      </c>
      <c r="B174" s="45" t="str">
        <f t="shared" si="19"/>
        <v>A174</v>
      </c>
      <c r="C174" s="46">
        <v>162</v>
      </c>
      <c r="D174" s="4">
        <f t="shared" si="20"/>
        <v>89157.035936382061</v>
      </c>
      <c r="E174" s="4">
        <f t="shared" si="23"/>
        <v>1330.9848812121763</v>
      </c>
      <c r="F174" s="4">
        <f t="shared" si="21"/>
        <v>378.91740272962375</v>
      </c>
      <c r="G174" s="4">
        <f t="shared" si="22"/>
        <v>952.06747848255259</v>
      </c>
      <c r="H174" s="4">
        <f t="shared" si="16"/>
        <v>88204.968457899507</v>
      </c>
      <c r="I174" s="26">
        <f t="shared" si="17"/>
        <v>0.44102484228949757</v>
      </c>
      <c r="K174" s="49">
        <v>5.0999999999999997E-2</v>
      </c>
    </row>
    <row r="175" spans="1:11" ht="16.05" customHeight="1" x14ac:dyDescent="0.25">
      <c r="A175" s="48">
        <f t="shared" si="18"/>
        <v>48060</v>
      </c>
      <c r="B175" s="45" t="str">
        <f t="shared" si="19"/>
        <v>A175</v>
      </c>
      <c r="C175" s="46">
        <v>163</v>
      </c>
      <c r="D175" s="4">
        <f t="shared" si="20"/>
        <v>88204.968457899507</v>
      </c>
      <c r="E175" s="4">
        <f t="shared" si="23"/>
        <v>1330.9848812121759</v>
      </c>
      <c r="F175" s="4">
        <f t="shared" si="21"/>
        <v>374.8711159460729</v>
      </c>
      <c r="G175" s="4">
        <f t="shared" si="22"/>
        <v>956.11376526610297</v>
      </c>
      <c r="H175" s="4">
        <f t="shared" si="16"/>
        <v>87248.854692633409</v>
      </c>
      <c r="I175" s="26">
        <f t="shared" si="17"/>
        <v>0.43624427346316702</v>
      </c>
      <c r="K175" s="49">
        <v>5.0999999999999997E-2</v>
      </c>
    </row>
    <row r="176" spans="1:11" ht="16.05" customHeight="1" x14ac:dyDescent="0.25">
      <c r="A176" s="48">
        <f t="shared" si="18"/>
        <v>48091</v>
      </c>
      <c r="B176" s="45" t="str">
        <f t="shared" si="19"/>
        <v>A176</v>
      </c>
      <c r="C176" s="46">
        <v>164</v>
      </c>
      <c r="D176" s="4">
        <f t="shared" si="20"/>
        <v>87248.854692633409</v>
      </c>
      <c r="E176" s="4">
        <f t="shared" si="23"/>
        <v>1330.9848812121763</v>
      </c>
      <c r="F176" s="4">
        <f t="shared" si="21"/>
        <v>370.807632443692</v>
      </c>
      <c r="G176" s="4">
        <f t="shared" si="22"/>
        <v>960.17724876848433</v>
      </c>
      <c r="H176" s="4">
        <f t="shared" si="16"/>
        <v>86288.67744386493</v>
      </c>
      <c r="I176" s="26">
        <f t="shared" si="17"/>
        <v>0.43144338721932463</v>
      </c>
      <c r="K176" s="49">
        <v>5.0999999999999997E-2</v>
      </c>
    </row>
    <row r="177" spans="1:11" ht="16.05" customHeight="1" x14ac:dyDescent="0.25">
      <c r="A177" s="48">
        <f t="shared" si="18"/>
        <v>48121</v>
      </c>
      <c r="B177" s="45" t="str">
        <f t="shared" si="19"/>
        <v>A177</v>
      </c>
      <c r="C177" s="46">
        <v>165</v>
      </c>
      <c r="D177" s="4">
        <f t="shared" si="20"/>
        <v>86288.67744386493</v>
      </c>
      <c r="E177" s="4">
        <f t="shared" si="23"/>
        <v>1330.9848812121763</v>
      </c>
      <c r="F177" s="4">
        <f t="shared" si="21"/>
        <v>366.72687913642591</v>
      </c>
      <c r="G177" s="4">
        <f t="shared" si="22"/>
        <v>964.25800207575048</v>
      </c>
      <c r="H177" s="4">
        <f t="shared" si="16"/>
        <v>85324.419441789185</v>
      </c>
      <c r="I177" s="26">
        <f t="shared" si="17"/>
        <v>0.42662209720894595</v>
      </c>
      <c r="K177" s="49">
        <v>5.0999999999999997E-2</v>
      </c>
    </row>
    <row r="178" spans="1:11" ht="16.05" customHeight="1" x14ac:dyDescent="0.25">
      <c r="A178" s="48">
        <f t="shared" si="18"/>
        <v>48152</v>
      </c>
      <c r="B178" s="45" t="str">
        <f t="shared" si="19"/>
        <v>A178</v>
      </c>
      <c r="C178" s="46">
        <v>166</v>
      </c>
      <c r="D178" s="4">
        <f t="shared" si="20"/>
        <v>85324.419441789185</v>
      </c>
      <c r="E178" s="4">
        <f t="shared" si="23"/>
        <v>1330.9848812121766</v>
      </c>
      <c r="F178" s="4">
        <f t="shared" si="21"/>
        <v>362.62878262760404</v>
      </c>
      <c r="G178" s="4">
        <f t="shared" si="22"/>
        <v>968.35609858457246</v>
      </c>
      <c r="H178" s="4">
        <f t="shared" si="16"/>
        <v>84356.063343204616</v>
      </c>
      <c r="I178" s="26">
        <f t="shared" si="17"/>
        <v>0.42178031671602306</v>
      </c>
      <c r="K178" s="49">
        <v>5.0999999999999997E-2</v>
      </c>
    </row>
    <row r="179" spans="1:11" ht="16.05" customHeight="1" x14ac:dyDescent="0.25">
      <c r="A179" s="48">
        <f t="shared" si="18"/>
        <v>48182</v>
      </c>
      <c r="B179" s="45" t="str">
        <f t="shared" si="19"/>
        <v>A179</v>
      </c>
      <c r="C179" s="46">
        <v>167</v>
      </c>
      <c r="D179" s="4">
        <f t="shared" si="20"/>
        <v>84356.063343204616</v>
      </c>
      <c r="E179" s="4">
        <f t="shared" si="23"/>
        <v>1330.9848812121763</v>
      </c>
      <c r="F179" s="4">
        <f t="shared" si="21"/>
        <v>358.51326920861965</v>
      </c>
      <c r="G179" s="4">
        <f t="shared" si="22"/>
        <v>972.47161200355663</v>
      </c>
      <c r="H179" s="4">
        <f t="shared" si="16"/>
        <v>83383.591731201057</v>
      </c>
      <c r="I179" s="26">
        <f t="shared" si="17"/>
        <v>0.41691795865600528</v>
      </c>
      <c r="K179" s="49">
        <v>5.0999999999999997E-2</v>
      </c>
    </row>
    <row r="180" spans="1:11" ht="16.05" customHeight="1" x14ac:dyDescent="0.25">
      <c r="A180" s="48">
        <f t="shared" si="18"/>
        <v>48213</v>
      </c>
      <c r="B180" s="45" t="str">
        <f t="shared" si="19"/>
        <v>A180</v>
      </c>
      <c r="C180" s="46">
        <v>168</v>
      </c>
      <c r="D180" s="4">
        <f t="shared" si="20"/>
        <v>83383.591731201057</v>
      </c>
      <c r="E180" s="4">
        <f t="shared" si="23"/>
        <v>1330.9848812121766</v>
      </c>
      <c r="F180" s="4">
        <f t="shared" si="21"/>
        <v>354.38026485760446</v>
      </c>
      <c r="G180" s="4">
        <f t="shared" si="22"/>
        <v>976.60461635457204</v>
      </c>
      <c r="H180" s="4">
        <f t="shared" si="16"/>
        <v>82406.987114846488</v>
      </c>
      <c r="I180" s="26">
        <f t="shared" si="17"/>
        <v>0.41203493557423243</v>
      </c>
      <c r="K180" s="49">
        <v>5.0999999999999997E-2</v>
      </c>
    </row>
    <row r="181" spans="1:11" ht="16.05" customHeight="1" x14ac:dyDescent="0.25">
      <c r="A181" s="48">
        <f t="shared" si="18"/>
        <v>48244</v>
      </c>
      <c r="B181" s="45" t="str">
        <f t="shared" si="19"/>
        <v>A181</v>
      </c>
      <c r="C181" s="46">
        <v>169</v>
      </c>
      <c r="D181" s="4">
        <f t="shared" si="20"/>
        <v>82406.987114846488</v>
      </c>
      <c r="E181" s="4">
        <f t="shared" si="23"/>
        <v>1330.9848812121763</v>
      </c>
      <c r="F181" s="4">
        <f t="shared" si="21"/>
        <v>350.22969523809752</v>
      </c>
      <c r="G181" s="4">
        <f t="shared" si="22"/>
        <v>980.75518597407881</v>
      </c>
      <c r="H181" s="4">
        <f t="shared" si="16"/>
        <v>81426.23192887241</v>
      </c>
      <c r="I181" s="26">
        <f t="shared" si="17"/>
        <v>0.40713115964436203</v>
      </c>
      <c r="K181" s="49">
        <v>5.0999999999999997E-2</v>
      </c>
    </row>
    <row r="182" spans="1:11" ht="16.05" customHeight="1" x14ac:dyDescent="0.25">
      <c r="A182" s="48">
        <f t="shared" si="18"/>
        <v>48273</v>
      </c>
      <c r="B182" s="45" t="str">
        <f t="shared" si="19"/>
        <v>A182</v>
      </c>
      <c r="C182" s="46">
        <v>170</v>
      </c>
      <c r="D182" s="4">
        <f t="shared" si="20"/>
        <v>81426.23192887241</v>
      </c>
      <c r="E182" s="4">
        <f t="shared" si="23"/>
        <v>1330.9848812121766</v>
      </c>
      <c r="F182" s="4">
        <f t="shared" si="21"/>
        <v>346.06148569770772</v>
      </c>
      <c r="G182" s="4">
        <f t="shared" si="22"/>
        <v>984.92339551446889</v>
      </c>
      <c r="H182" s="4">
        <f t="shared" si="16"/>
        <v>80441.308533357937</v>
      </c>
      <c r="I182" s="26">
        <f t="shared" si="17"/>
        <v>0.40220654266678968</v>
      </c>
      <c r="K182" s="49">
        <v>5.0999999999999997E-2</v>
      </c>
    </row>
    <row r="183" spans="1:11" ht="16.05" customHeight="1" x14ac:dyDescent="0.25">
      <c r="A183" s="48">
        <f t="shared" si="18"/>
        <v>48304</v>
      </c>
      <c r="B183" s="45" t="str">
        <f t="shared" si="19"/>
        <v>A183</v>
      </c>
      <c r="C183" s="46">
        <v>171</v>
      </c>
      <c r="D183" s="4">
        <f t="shared" si="20"/>
        <v>80441.308533357937</v>
      </c>
      <c r="E183" s="4">
        <f t="shared" si="23"/>
        <v>1330.9848812121763</v>
      </c>
      <c r="F183" s="4">
        <f t="shared" si="21"/>
        <v>341.87556126677123</v>
      </c>
      <c r="G183" s="4">
        <f t="shared" si="22"/>
        <v>989.1093199454051</v>
      </c>
      <c r="H183" s="4">
        <f t="shared" si="16"/>
        <v>79452.199213412532</v>
      </c>
      <c r="I183" s="26">
        <f t="shared" si="17"/>
        <v>0.39726099606706267</v>
      </c>
      <c r="K183" s="49">
        <v>5.0999999999999997E-2</v>
      </c>
    </row>
    <row r="184" spans="1:11" ht="16.05" customHeight="1" x14ac:dyDescent="0.25">
      <c r="A184" s="48">
        <f t="shared" si="18"/>
        <v>48334</v>
      </c>
      <c r="B184" s="45" t="str">
        <f t="shared" si="19"/>
        <v>A184</v>
      </c>
      <c r="C184" s="46">
        <v>172</v>
      </c>
      <c r="D184" s="4">
        <f t="shared" si="20"/>
        <v>79452.199213412532</v>
      </c>
      <c r="E184" s="4">
        <f t="shared" si="23"/>
        <v>1330.9848812121766</v>
      </c>
      <c r="F184" s="4">
        <f t="shared" si="21"/>
        <v>337.67184665700324</v>
      </c>
      <c r="G184" s="4">
        <f t="shared" si="22"/>
        <v>993.31303455517332</v>
      </c>
      <c r="H184" s="4">
        <f t="shared" si="16"/>
        <v>78458.886178857356</v>
      </c>
      <c r="I184" s="26">
        <f t="shared" si="17"/>
        <v>0.39229443089428678</v>
      </c>
      <c r="K184" s="49">
        <v>5.0999999999999997E-2</v>
      </c>
    </row>
    <row r="185" spans="1:11" ht="16.05" customHeight="1" x14ac:dyDescent="0.25">
      <c r="A185" s="48">
        <f t="shared" si="18"/>
        <v>48365</v>
      </c>
      <c r="B185" s="45" t="str">
        <f t="shared" si="19"/>
        <v>A185</v>
      </c>
      <c r="C185" s="46">
        <v>173</v>
      </c>
      <c r="D185" s="4">
        <f t="shared" si="20"/>
        <v>78458.886178857356</v>
      </c>
      <c r="E185" s="4">
        <f t="shared" si="23"/>
        <v>1330.9848812121766</v>
      </c>
      <c r="F185" s="4">
        <f t="shared" si="21"/>
        <v>333.45026626014374</v>
      </c>
      <c r="G185" s="4">
        <f t="shared" si="22"/>
        <v>997.53461495203283</v>
      </c>
      <c r="H185" s="4">
        <f t="shared" si="16"/>
        <v>77461.351563905322</v>
      </c>
      <c r="I185" s="26">
        <f t="shared" si="17"/>
        <v>0.38730675781952661</v>
      </c>
      <c r="K185" s="49">
        <v>5.0999999999999997E-2</v>
      </c>
    </row>
    <row r="186" spans="1:11" ht="16.05" customHeight="1" x14ac:dyDescent="0.25">
      <c r="A186" s="48">
        <f t="shared" si="18"/>
        <v>48395</v>
      </c>
      <c r="B186" s="45" t="str">
        <f t="shared" si="19"/>
        <v>A186</v>
      </c>
      <c r="C186" s="46">
        <v>174</v>
      </c>
      <c r="D186" s="4">
        <f t="shared" si="20"/>
        <v>77461.351563905322</v>
      </c>
      <c r="E186" s="4">
        <f t="shared" si="23"/>
        <v>1330.9848812121763</v>
      </c>
      <c r="F186" s="4">
        <f t="shared" si="21"/>
        <v>329.21074414659762</v>
      </c>
      <c r="G186" s="4">
        <f t="shared" si="22"/>
        <v>1001.7741370655788</v>
      </c>
      <c r="H186" s="4">
        <f t="shared" si="16"/>
        <v>76459.577426839736</v>
      </c>
      <c r="I186" s="26">
        <f t="shared" si="17"/>
        <v>0.38229788713419866</v>
      </c>
      <c r="K186" s="49">
        <v>5.0999999999999997E-2</v>
      </c>
    </row>
    <row r="187" spans="1:11" ht="16.05" customHeight="1" x14ac:dyDescent="0.25">
      <c r="A187" s="48">
        <f t="shared" si="18"/>
        <v>48426</v>
      </c>
      <c r="B187" s="45" t="str">
        <f t="shared" si="19"/>
        <v>A187</v>
      </c>
      <c r="C187" s="46">
        <v>175</v>
      </c>
      <c r="D187" s="4">
        <f t="shared" si="20"/>
        <v>76459.577426839736</v>
      </c>
      <c r="E187" s="4">
        <f t="shared" si="23"/>
        <v>1330.9848812121766</v>
      </c>
      <c r="F187" s="4">
        <f t="shared" si="21"/>
        <v>324.95320406406887</v>
      </c>
      <c r="G187" s="4">
        <f t="shared" si="22"/>
        <v>1006.0316771481077</v>
      </c>
      <c r="H187" s="4">
        <f t="shared" si="16"/>
        <v>75453.545749691635</v>
      </c>
      <c r="I187" s="26">
        <f t="shared" si="17"/>
        <v>0.37726772874845815</v>
      </c>
      <c r="K187" s="49">
        <v>5.0999999999999997E-2</v>
      </c>
    </row>
    <row r="188" spans="1:11" ht="16.05" customHeight="1" x14ac:dyDescent="0.25">
      <c r="A188" s="48">
        <f t="shared" si="18"/>
        <v>48457</v>
      </c>
      <c r="B188" s="45" t="str">
        <f t="shared" si="19"/>
        <v>A188</v>
      </c>
      <c r="C188" s="46">
        <v>176</v>
      </c>
      <c r="D188" s="4">
        <f t="shared" si="20"/>
        <v>75453.545749691635</v>
      </c>
      <c r="E188" s="4">
        <f t="shared" si="23"/>
        <v>1330.9848812121763</v>
      </c>
      <c r="F188" s="4">
        <f t="shared" si="21"/>
        <v>320.67756943618946</v>
      </c>
      <c r="G188" s="4">
        <f t="shared" si="22"/>
        <v>1010.3073117759868</v>
      </c>
      <c r="H188" s="4">
        <f t="shared" si="16"/>
        <v>74443.238437915643</v>
      </c>
      <c r="I188" s="26">
        <f t="shared" si="17"/>
        <v>0.37221619218957819</v>
      </c>
      <c r="K188" s="49">
        <v>5.0999999999999997E-2</v>
      </c>
    </row>
    <row r="189" spans="1:11" ht="16.05" customHeight="1" x14ac:dyDescent="0.25">
      <c r="A189" s="48">
        <f t="shared" si="18"/>
        <v>48487</v>
      </c>
      <c r="B189" s="45" t="str">
        <f t="shared" si="19"/>
        <v>A189</v>
      </c>
      <c r="C189" s="46">
        <v>177</v>
      </c>
      <c r="D189" s="4">
        <f t="shared" si="20"/>
        <v>74443.238437915643</v>
      </c>
      <c r="E189" s="4">
        <f t="shared" si="23"/>
        <v>1330.9848812121763</v>
      </c>
      <c r="F189" s="4">
        <f t="shared" si="21"/>
        <v>316.38376336114146</v>
      </c>
      <c r="G189" s="4">
        <f t="shared" si="22"/>
        <v>1014.6011178510348</v>
      </c>
      <c r="H189" s="4">
        <f t="shared" si="16"/>
        <v>73428.637320064605</v>
      </c>
      <c r="I189" s="26">
        <f t="shared" si="17"/>
        <v>0.36714318660032302</v>
      </c>
      <c r="K189" s="49">
        <v>5.0999999999999997E-2</v>
      </c>
    </row>
    <row r="190" spans="1:11" ht="16.05" customHeight="1" x14ac:dyDescent="0.25">
      <c r="A190" s="48">
        <f t="shared" si="18"/>
        <v>48518</v>
      </c>
      <c r="B190" s="45" t="str">
        <f t="shared" si="19"/>
        <v>A190</v>
      </c>
      <c r="C190" s="46">
        <v>178</v>
      </c>
      <c r="D190" s="4">
        <f t="shared" si="20"/>
        <v>73428.637320064605</v>
      </c>
      <c r="E190" s="4">
        <f t="shared" si="23"/>
        <v>1330.9848812121759</v>
      </c>
      <c r="F190" s="4">
        <f t="shared" si="21"/>
        <v>312.07170861027458</v>
      </c>
      <c r="G190" s="4">
        <f t="shared" si="22"/>
        <v>1018.9131726019014</v>
      </c>
      <c r="H190" s="4">
        <f t="shared" si="16"/>
        <v>72409.724147462708</v>
      </c>
      <c r="I190" s="26">
        <f t="shared" si="17"/>
        <v>0.36204862073731353</v>
      </c>
      <c r="K190" s="49">
        <v>5.0999999999999997E-2</v>
      </c>
    </row>
    <row r="191" spans="1:11" ht="16.05" customHeight="1" x14ac:dyDescent="0.25">
      <c r="A191" s="48">
        <f t="shared" si="18"/>
        <v>48548</v>
      </c>
      <c r="B191" s="45" t="str">
        <f t="shared" si="19"/>
        <v>A191</v>
      </c>
      <c r="C191" s="46">
        <v>179</v>
      </c>
      <c r="D191" s="4">
        <f t="shared" si="20"/>
        <v>72409.724147462708</v>
      </c>
      <c r="E191" s="4">
        <f t="shared" si="23"/>
        <v>1330.9848812121759</v>
      </c>
      <c r="F191" s="4">
        <f t="shared" si="21"/>
        <v>307.7413276267165</v>
      </c>
      <c r="G191" s="4">
        <f t="shared" si="22"/>
        <v>1023.2435535854594</v>
      </c>
      <c r="H191" s="4">
        <f t="shared" si="16"/>
        <v>71386.480593877248</v>
      </c>
      <c r="I191" s="26">
        <f t="shared" si="17"/>
        <v>0.35693240296938622</v>
      </c>
      <c r="K191" s="49">
        <v>5.0999999999999997E-2</v>
      </c>
    </row>
    <row r="192" spans="1:11" ht="16.05" customHeight="1" x14ac:dyDescent="0.25">
      <c r="A192" s="48">
        <f t="shared" si="18"/>
        <v>48579</v>
      </c>
      <c r="B192" s="45" t="str">
        <f t="shared" si="19"/>
        <v>A192</v>
      </c>
      <c r="C192" s="46">
        <v>180</v>
      </c>
      <c r="D192" s="4">
        <f t="shared" si="20"/>
        <v>71386.480593877248</v>
      </c>
      <c r="E192" s="4">
        <f t="shared" si="23"/>
        <v>1330.9848812121766</v>
      </c>
      <c r="F192" s="4">
        <f t="shared" si="21"/>
        <v>303.39254252397831</v>
      </c>
      <c r="G192" s="4">
        <f t="shared" si="22"/>
        <v>1027.5923386881982</v>
      </c>
      <c r="H192" s="4">
        <f t="shared" si="16"/>
        <v>70358.888255189057</v>
      </c>
      <c r="I192" s="26">
        <f t="shared" si="17"/>
        <v>0.35179444127594528</v>
      </c>
      <c r="K192" s="49">
        <v>5.0999999999999997E-2</v>
      </c>
    </row>
    <row r="193" spans="1:11" ht="16.05" customHeight="1" x14ac:dyDescent="0.25">
      <c r="A193" s="48">
        <f t="shared" si="18"/>
        <v>48610</v>
      </c>
      <c r="B193" s="45" t="str">
        <f t="shared" si="19"/>
        <v>A193</v>
      </c>
      <c r="C193" s="46">
        <v>181</v>
      </c>
      <c r="D193" s="4">
        <f t="shared" si="20"/>
        <v>70358.888255189057</v>
      </c>
      <c r="E193" s="4">
        <f t="shared" si="23"/>
        <v>1330.9848812121763</v>
      </c>
      <c r="F193" s="4">
        <f t="shared" si="21"/>
        <v>299.02527508455347</v>
      </c>
      <c r="G193" s="4">
        <f t="shared" si="22"/>
        <v>1031.9596061276229</v>
      </c>
      <c r="H193" s="4">
        <f t="shared" si="16"/>
        <v>69326.928649061432</v>
      </c>
      <c r="I193" s="26">
        <f t="shared" si="17"/>
        <v>0.34663464324530718</v>
      </c>
      <c r="K193" s="49">
        <v>5.0999999999999997E-2</v>
      </c>
    </row>
    <row r="194" spans="1:11" ht="16.05" customHeight="1" x14ac:dyDescent="0.25">
      <c r="A194" s="48">
        <f t="shared" si="18"/>
        <v>48638</v>
      </c>
      <c r="B194" s="45" t="str">
        <f t="shared" si="19"/>
        <v>A194</v>
      </c>
      <c r="C194" s="46">
        <v>182</v>
      </c>
      <c r="D194" s="4">
        <f t="shared" si="20"/>
        <v>69326.928649061432</v>
      </c>
      <c r="E194" s="4">
        <f t="shared" si="23"/>
        <v>1330.9848812121763</v>
      </c>
      <c r="F194" s="4">
        <f t="shared" si="21"/>
        <v>294.63944675851104</v>
      </c>
      <c r="G194" s="4">
        <f t="shared" si="22"/>
        <v>1036.3454344536653</v>
      </c>
      <c r="H194" s="4">
        <f t="shared" si="16"/>
        <v>68290.583214607774</v>
      </c>
      <c r="I194" s="26">
        <f t="shared" si="17"/>
        <v>0.34145291607303885</v>
      </c>
      <c r="K194" s="49">
        <v>5.0999999999999997E-2</v>
      </c>
    </row>
    <row r="195" spans="1:11" ht="16.05" customHeight="1" x14ac:dyDescent="0.25">
      <c r="A195" s="48">
        <f t="shared" si="18"/>
        <v>48669</v>
      </c>
      <c r="B195" s="45" t="str">
        <f t="shared" si="19"/>
        <v>A195</v>
      </c>
      <c r="C195" s="46">
        <v>183</v>
      </c>
      <c r="D195" s="4">
        <f t="shared" si="20"/>
        <v>68290.583214607774</v>
      </c>
      <c r="E195" s="4">
        <f t="shared" si="23"/>
        <v>1330.9848812121766</v>
      </c>
      <c r="F195" s="4">
        <f t="shared" si="21"/>
        <v>290.23497866208305</v>
      </c>
      <c r="G195" s="4">
        <f t="shared" si="22"/>
        <v>1040.7499025500936</v>
      </c>
      <c r="H195" s="4">
        <f t="shared" si="16"/>
        <v>67249.833312057686</v>
      </c>
      <c r="I195" s="26">
        <f t="shared" si="17"/>
        <v>0.33624916656028841</v>
      </c>
      <c r="K195" s="49">
        <v>5.0999999999999997E-2</v>
      </c>
    </row>
    <row r="196" spans="1:11" ht="16.05" customHeight="1" x14ac:dyDescent="0.25">
      <c r="A196" s="48">
        <f t="shared" si="18"/>
        <v>48699</v>
      </c>
      <c r="B196" s="45" t="str">
        <f t="shared" si="19"/>
        <v>A196</v>
      </c>
      <c r="C196" s="46">
        <v>184</v>
      </c>
      <c r="D196" s="4">
        <f t="shared" si="20"/>
        <v>67249.833312057686</v>
      </c>
      <c r="E196" s="4">
        <f t="shared" si="23"/>
        <v>1330.9848812121768</v>
      </c>
      <c r="F196" s="4">
        <f t="shared" si="21"/>
        <v>285.81179157624518</v>
      </c>
      <c r="G196" s="4">
        <f t="shared" si="22"/>
        <v>1045.1730896359315</v>
      </c>
      <c r="H196" s="4">
        <f t="shared" si="16"/>
        <v>66204.660222421749</v>
      </c>
      <c r="I196" s="26">
        <f t="shared" si="17"/>
        <v>0.33102330111210876</v>
      </c>
      <c r="K196" s="49">
        <v>5.0999999999999997E-2</v>
      </c>
    </row>
    <row r="197" spans="1:11" ht="16.05" customHeight="1" x14ac:dyDescent="0.25">
      <c r="A197" s="48">
        <f t="shared" si="18"/>
        <v>48730</v>
      </c>
      <c r="B197" s="45" t="str">
        <f t="shared" si="19"/>
        <v>A197</v>
      </c>
      <c r="C197" s="46">
        <v>185</v>
      </c>
      <c r="D197" s="4">
        <f t="shared" si="20"/>
        <v>66204.660222421749</v>
      </c>
      <c r="E197" s="4">
        <f t="shared" si="23"/>
        <v>1330.9848812121768</v>
      </c>
      <c r="F197" s="4">
        <f t="shared" si="21"/>
        <v>281.3698059452924</v>
      </c>
      <c r="G197" s="4">
        <f t="shared" si="22"/>
        <v>1049.6150752668843</v>
      </c>
      <c r="H197" s="4">
        <f t="shared" si="16"/>
        <v>65155.045147154866</v>
      </c>
      <c r="I197" s="26">
        <f t="shared" si="17"/>
        <v>0.32577522573577433</v>
      </c>
      <c r="K197" s="49">
        <v>5.0999999999999997E-2</v>
      </c>
    </row>
    <row r="198" spans="1:11" ht="16.05" customHeight="1" x14ac:dyDescent="0.25">
      <c r="A198" s="48">
        <f t="shared" si="18"/>
        <v>48760</v>
      </c>
      <c r="B198" s="45" t="str">
        <f t="shared" si="19"/>
        <v>A198</v>
      </c>
      <c r="C198" s="46">
        <v>186</v>
      </c>
      <c r="D198" s="4">
        <f t="shared" si="20"/>
        <v>65155.045147154866</v>
      </c>
      <c r="E198" s="4">
        <f t="shared" si="23"/>
        <v>1330.9848812121766</v>
      </c>
      <c r="F198" s="4">
        <f t="shared" si="21"/>
        <v>276.90894187540817</v>
      </c>
      <c r="G198" s="4">
        <f t="shared" si="22"/>
        <v>1054.0759393367684</v>
      </c>
      <c r="H198" s="4">
        <f t="shared" si="16"/>
        <v>64100.969207818096</v>
      </c>
      <c r="I198" s="26">
        <f t="shared" si="17"/>
        <v>0.32050484603909046</v>
      </c>
      <c r="K198" s="49">
        <v>5.0999999999999997E-2</v>
      </c>
    </row>
    <row r="199" spans="1:11" ht="16.05" customHeight="1" x14ac:dyDescent="0.25">
      <c r="A199" s="48">
        <f t="shared" si="18"/>
        <v>48791</v>
      </c>
      <c r="B199" s="45" t="str">
        <f t="shared" si="19"/>
        <v>A199</v>
      </c>
      <c r="C199" s="46">
        <v>187</v>
      </c>
      <c r="D199" s="4">
        <f t="shared" si="20"/>
        <v>64100.969207818096</v>
      </c>
      <c r="E199" s="4">
        <f t="shared" si="23"/>
        <v>1330.9848812121766</v>
      </c>
      <c r="F199" s="4">
        <f t="shared" si="21"/>
        <v>272.42911913322689</v>
      </c>
      <c r="G199" s="4">
        <f t="shared" si="22"/>
        <v>1058.5557620789496</v>
      </c>
      <c r="H199" s="4">
        <f t="shared" si="16"/>
        <v>63042.413445739148</v>
      </c>
      <c r="I199" s="26">
        <f t="shared" si="17"/>
        <v>0.31521206722869577</v>
      </c>
      <c r="K199" s="49">
        <v>5.0999999999999997E-2</v>
      </c>
    </row>
    <row r="200" spans="1:11" ht="16.05" customHeight="1" x14ac:dyDescent="0.25">
      <c r="A200" s="48">
        <f t="shared" si="18"/>
        <v>48822</v>
      </c>
      <c r="B200" s="45" t="str">
        <f t="shared" si="19"/>
        <v>A200</v>
      </c>
      <c r="C200" s="46">
        <v>188</v>
      </c>
      <c r="D200" s="4">
        <f t="shared" si="20"/>
        <v>63042.413445739148</v>
      </c>
      <c r="E200" s="4">
        <f t="shared" si="23"/>
        <v>1330.9848812121766</v>
      </c>
      <c r="F200" s="4">
        <f t="shared" si="21"/>
        <v>267.93025714439136</v>
      </c>
      <c r="G200" s="4">
        <f t="shared" si="22"/>
        <v>1063.0546240677852</v>
      </c>
      <c r="H200" s="4">
        <f t="shared" si="16"/>
        <v>61979.358821671362</v>
      </c>
      <c r="I200" s="26">
        <f t="shared" si="17"/>
        <v>0.3098967941083568</v>
      </c>
      <c r="K200" s="49">
        <v>5.0999999999999997E-2</v>
      </c>
    </row>
    <row r="201" spans="1:11" ht="16.05" customHeight="1" x14ac:dyDescent="0.25">
      <c r="A201" s="48">
        <f t="shared" si="18"/>
        <v>48852</v>
      </c>
      <c r="B201" s="45" t="str">
        <f t="shared" si="19"/>
        <v>A201</v>
      </c>
      <c r="C201" s="46">
        <v>189</v>
      </c>
      <c r="D201" s="4">
        <f t="shared" si="20"/>
        <v>61979.358821671362</v>
      </c>
      <c r="E201" s="4">
        <f t="shared" si="23"/>
        <v>1330.9848812121766</v>
      </c>
      <c r="F201" s="4">
        <f t="shared" si="21"/>
        <v>263.41227499210328</v>
      </c>
      <c r="G201" s="4">
        <f t="shared" si="22"/>
        <v>1067.5726062200733</v>
      </c>
      <c r="H201" s="4">
        <f t="shared" si="16"/>
        <v>60911.786215451291</v>
      </c>
      <c r="I201" s="26">
        <f t="shared" si="17"/>
        <v>0.30455893107725646</v>
      </c>
      <c r="K201" s="49">
        <v>5.0999999999999997E-2</v>
      </c>
    </row>
    <row r="202" spans="1:11" ht="16.05" customHeight="1" x14ac:dyDescent="0.25">
      <c r="A202" s="48">
        <f t="shared" si="18"/>
        <v>48883</v>
      </c>
      <c r="B202" s="45" t="str">
        <f t="shared" si="19"/>
        <v>A202</v>
      </c>
      <c r="C202" s="46">
        <v>190</v>
      </c>
      <c r="D202" s="4">
        <f t="shared" si="20"/>
        <v>60911.786215451291</v>
      </c>
      <c r="E202" s="4">
        <f t="shared" si="23"/>
        <v>1330.9848812121763</v>
      </c>
      <c r="F202" s="4">
        <f t="shared" si="21"/>
        <v>258.87509141566795</v>
      </c>
      <c r="G202" s="4">
        <f t="shared" si="22"/>
        <v>1072.1097897965083</v>
      </c>
      <c r="H202" s="4">
        <f t="shared" si="16"/>
        <v>59839.676425654783</v>
      </c>
      <c r="I202" s="26">
        <f t="shared" si="17"/>
        <v>0.29919838212827393</v>
      </c>
      <c r="K202" s="49">
        <v>5.0999999999999997E-2</v>
      </c>
    </row>
    <row r="203" spans="1:11" ht="16.05" customHeight="1" x14ac:dyDescent="0.25">
      <c r="A203" s="48">
        <f t="shared" si="18"/>
        <v>48913</v>
      </c>
      <c r="B203" s="45" t="str">
        <f t="shared" si="19"/>
        <v>A203</v>
      </c>
      <c r="C203" s="46">
        <v>191</v>
      </c>
      <c r="D203" s="4">
        <f t="shared" si="20"/>
        <v>59839.676425654783</v>
      </c>
      <c r="E203" s="4">
        <f t="shared" si="23"/>
        <v>1330.9848812121766</v>
      </c>
      <c r="F203" s="4">
        <f t="shared" si="21"/>
        <v>254.31862480903283</v>
      </c>
      <c r="G203" s="4">
        <f t="shared" si="22"/>
        <v>1076.6662564031437</v>
      </c>
      <c r="H203" s="4">
        <f t="shared" si="16"/>
        <v>58763.01016925164</v>
      </c>
      <c r="I203" s="26">
        <f t="shared" si="17"/>
        <v>0.2938150508462582</v>
      </c>
      <c r="K203" s="49">
        <v>5.0999999999999997E-2</v>
      </c>
    </row>
    <row r="204" spans="1:11" ht="16.05" customHeight="1" x14ac:dyDescent="0.25">
      <c r="A204" s="48">
        <f t="shared" si="18"/>
        <v>48944</v>
      </c>
      <c r="B204" s="45" t="str">
        <f t="shared" si="19"/>
        <v>A204</v>
      </c>
      <c r="C204" s="46">
        <v>192</v>
      </c>
      <c r="D204" s="4">
        <f t="shared" si="20"/>
        <v>58763.01016925164</v>
      </c>
      <c r="E204" s="4">
        <f t="shared" si="23"/>
        <v>1330.9848812121766</v>
      </c>
      <c r="F204" s="4">
        <f t="shared" si="21"/>
        <v>249.74279321931945</v>
      </c>
      <c r="G204" s="4">
        <f t="shared" si="22"/>
        <v>1081.242087992857</v>
      </c>
      <c r="H204" s="4">
        <f t="shared" si="16"/>
        <v>57681.768081258786</v>
      </c>
      <c r="I204" s="26">
        <f t="shared" si="17"/>
        <v>0.28840884040629394</v>
      </c>
      <c r="K204" s="49">
        <v>5.0999999999999997E-2</v>
      </c>
    </row>
    <row r="205" spans="1:11" ht="16.05" customHeight="1" x14ac:dyDescent="0.25">
      <c r="A205" s="48">
        <f t="shared" si="18"/>
        <v>48975</v>
      </c>
      <c r="B205" s="45" t="str">
        <f t="shared" si="19"/>
        <v>A205</v>
      </c>
      <c r="C205" s="46">
        <v>193</v>
      </c>
      <c r="D205" s="4">
        <f t="shared" si="20"/>
        <v>57681.768081258786</v>
      </c>
      <c r="E205" s="4">
        <f t="shared" si="23"/>
        <v>1330.9848812121768</v>
      </c>
      <c r="F205" s="4">
        <f t="shared" si="21"/>
        <v>245.14751434534983</v>
      </c>
      <c r="G205" s="4">
        <f t="shared" si="22"/>
        <v>1085.8373668668269</v>
      </c>
      <c r="H205" s="4">
        <f t="shared" ref="H205:H252" si="24">D205-G205</f>
        <v>56595.930714391958</v>
      </c>
      <c r="I205" s="26">
        <f t="shared" ref="I205:I268" si="25">H205/$D$4</f>
        <v>0.28297965357195981</v>
      </c>
      <c r="K205" s="49">
        <v>5.0999999999999997E-2</v>
      </c>
    </row>
    <row r="206" spans="1:11" ht="16.05" customHeight="1" x14ac:dyDescent="0.25">
      <c r="A206" s="48">
        <f t="shared" ref="A206:A252" si="26">DATE(YEAR(A205),MONTH(A205)+2,1-1)</f>
        <v>49003</v>
      </c>
      <c r="B206" s="45" t="str">
        <f t="shared" ref="B206:B269" si="27">"A"&amp;ROW(A206)</f>
        <v>A206</v>
      </c>
      <c r="C206" s="46">
        <v>194</v>
      </c>
      <c r="D206" s="4">
        <f t="shared" ref="D206:D252" si="28">IF(ROUND(H205,0)&gt;0,H205,0)</f>
        <v>56595.930714391958</v>
      </c>
      <c r="E206" s="4">
        <f t="shared" si="23"/>
        <v>1330.9848812121768</v>
      </c>
      <c r="F206" s="4">
        <f t="shared" ref="F206:F269" si="29">IF($D$6+1-C206&lt;=0,0,IF($D$9="Beginning",(D206-E206)*K206/12,D206*K206/12))</f>
        <v>240.53270553616582</v>
      </c>
      <c r="G206" s="4">
        <f t="shared" ref="G206:G269" si="30">IF(ROUND($D$6+1-C206,2)&lt;=0,0,E206-F206)</f>
        <v>1090.4521756760109</v>
      </c>
      <c r="H206" s="4">
        <f t="shared" si="24"/>
        <v>55505.47853871595</v>
      </c>
      <c r="I206" s="26">
        <f t="shared" si="25"/>
        <v>0.27752739269357973</v>
      </c>
      <c r="K206" s="49">
        <v>5.0999999999999997E-2</v>
      </c>
    </row>
    <row r="207" spans="1:11" ht="16.05" customHeight="1" x14ac:dyDescent="0.25">
      <c r="A207" s="48">
        <f t="shared" si="26"/>
        <v>49034</v>
      </c>
      <c r="B207" s="45" t="str">
        <f t="shared" si="27"/>
        <v>A207</v>
      </c>
      <c r="C207" s="46">
        <v>195</v>
      </c>
      <c r="D207" s="4">
        <f t="shared" si="28"/>
        <v>55505.47853871595</v>
      </c>
      <c r="E207" s="4">
        <f t="shared" ref="E207:E270" si="31">IF($D$6+1-C207&lt;=0,0,IF($D$9="Beginning",PMT(K206/12,$D$6+1-C207,-(D206-E206),-PV(K206/12,1,0,$D$10),0),PMT(K207/12,$D$6+1-C207,-D207,$D$10,0)))</f>
        <v>1330.9848812121766</v>
      </c>
      <c r="F207" s="4">
        <f t="shared" si="29"/>
        <v>235.89828378954277</v>
      </c>
      <c r="G207" s="4">
        <f t="shared" si="30"/>
        <v>1095.0865974226338</v>
      </c>
      <c r="H207" s="4">
        <f t="shared" si="24"/>
        <v>54410.391941293317</v>
      </c>
      <c r="I207" s="26">
        <f t="shared" si="25"/>
        <v>0.27205195970646656</v>
      </c>
      <c r="K207" s="49">
        <v>5.0999999999999997E-2</v>
      </c>
    </row>
    <row r="208" spans="1:11" ht="16.05" customHeight="1" x14ac:dyDescent="0.25">
      <c r="A208" s="48">
        <f t="shared" si="26"/>
        <v>49064</v>
      </c>
      <c r="B208" s="45" t="str">
        <f t="shared" si="27"/>
        <v>A208</v>
      </c>
      <c r="C208" s="46">
        <v>196</v>
      </c>
      <c r="D208" s="4">
        <f t="shared" si="28"/>
        <v>54410.391941293317</v>
      </c>
      <c r="E208" s="4">
        <f t="shared" si="31"/>
        <v>1330.9848812121763</v>
      </c>
      <c r="F208" s="4">
        <f t="shared" si="29"/>
        <v>231.24416575049659</v>
      </c>
      <c r="G208" s="4">
        <f t="shared" si="30"/>
        <v>1099.7407154616797</v>
      </c>
      <c r="H208" s="4">
        <f t="shared" si="24"/>
        <v>53310.651225831636</v>
      </c>
      <c r="I208" s="26">
        <f t="shared" si="25"/>
        <v>0.2665532561291582</v>
      </c>
      <c r="K208" s="49">
        <v>5.0999999999999997E-2</v>
      </c>
    </row>
    <row r="209" spans="1:11" ht="16.05" customHeight="1" x14ac:dyDescent="0.25">
      <c r="A209" s="48">
        <f t="shared" si="26"/>
        <v>49095</v>
      </c>
      <c r="B209" s="45" t="str">
        <f t="shared" si="27"/>
        <v>A209</v>
      </c>
      <c r="C209" s="46">
        <v>197</v>
      </c>
      <c r="D209" s="4">
        <f t="shared" si="28"/>
        <v>53310.651225831636</v>
      </c>
      <c r="E209" s="4">
        <f t="shared" si="31"/>
        <v>1330.9848812121768</v>
      </c>
      <c r="F209" s="4">
        <f t="shared" si="29"/>
        <v>226.57026770978442</v>
      </c>
      <c r="G209" s="4">
        <f t="shared" si="30"/>
        <v>1104.4146135023923</v>
      </c>
      <c r="H209" s="4">
        <f t="shared" si="24"/>
        <v>52206.236612329245</v>
      </c>
      <c r="I209" s="26">
        <f t="shared" si="25"/>
        <v>0.26103118306164624</v>
      </c>
      <c r="K209" s="49">
        <v>5.0999999999999997E-2</v>
      </c>
    </row>
    <row r="210" spans="1:11" ht="16.05" customHeight="1" x14ac:dyDescent="0.25">
      <c r="A210" s="48">
        <f t="shared" si="26"/>
        <v>49125</v>
      </c>
      <c r="B210" s="45" t="str">
        <f t="shared" si="27"/>
        <v>A210</v>
      </c>
      <c r="C210" s="46">
        <v>198</v>
      </c>
      <c r="D210" s="4">
        <f t="shared" si="28"/>
        <v>52206.236612329245</v>
      </c>
      <c r="E210" s="4">
        <f t="shared" si="31"/>
        <v>1330.9848812121768</v>
      </c>
      <c r="F210" s="4">
        <f t="shared" si="29"/>
        <v>221.87650560239925</v>
      </c>
      <c r="G210" s="4">
        <f t="shared" si="30"/>
        <v>1109.1083756097776</v>
      </c>
      <c r="H210" s="4">
        <f t="shared" si="24"/>
        <v>51097.128236719465</v>
      </c>
      <c r="I210" s="26">
        <f t="shared" si="25"/>
        <v>0.25548564118359735</v>
      </c>
      <c r="K210" s="49">
        <v>5.0999999999999997E-2</v>
      </c>
    </row>
    <row r="211" spans="1:11" ht="16.05" customHeight="1" x14ac:dyDescent="0.25">
      <c r="A211" s="48">
        <f t="shared" si="26"/>
        <v>49156</v>
      </c>
      <c r="B211" s="45" t="str">
        <f t="shared" si="27"/>
        <v>A211</v>
      </c>
      <c r="C211" s="46">
        <v>199</v>
      </c>
      <c r="D211" s="4">
        <f t="shared" si="28"/>
        <v>51097.128236719465</v>
      </c>
      <c r="E211" s="4">
        <f t="shared" si="31"/>
        <v>1330.9848812121766</v>
      </c>
      <c r="F211" s="4">
        <f t="shared" si="29"/>
        <v>217.16279500605773</v>
      </c>
      <c r="G211" s="4">
        <f t="shared" si="30"/>
        <v>1113.8220862061189</v>
      </c>
      <c r="H211" s="4">
        <f t="shared" si="24"/>
        <v>49983.306150513345</v>
      </c>
      <c r="I211" s="26">
        <f t="shared" si="25"/>
        <v>0.24991653075256673</v>
      </c>
      <c r="K211" s="49">
        <v>5.0999999999999997E-2</v>
      </c>
    </row>
    <row r="212" spans="1:11" ht="16.05" customHeight="1" x14ac:dyDescent="0.25">
      <c r="A212" s="48">
        <f t="shared" si="26"/>
        <v>49187</v>
      </c>
      <c r="B212" s="45" t="str">
        <f t="shared" si="27"/>
        <v>A212</v>
      </c>
      <c r="C212" s="46">
        <v>200</v>
      </c>
      <c r="D212" s="4">
        <f t="shared" si="28"/>
        <v>49983.306150513345</v>
      </c>
      <c r="E212" s="4">
        <f t="shared" si="31"/>
        <v>1330.9848812121766</v>
      </c>
      <c r="F212" s="4">
        <f t="shared" si="29"/>
        <v>212.42905113968172</v>
      </c>
      <c r="G212" s="4">
        <f t="shared" si="30"/>
        <v>1118.5558300724949</v>
      </c>
      <c r="H212" s="4">
        <f t="shared" si="24"/>
        <v>48864.750320440849</v>
      </c>
      <c r="I212" s="26">
        <f t="shared" si="25"/>
        <v>0.24432375160220424</v>
      </c>
      <c r="K212" s="49">
        <v>5.0999999999999997E-2</v>
      </c>
    </row>
    <row r="213" spans="1:11" ht="16.05" customHeight="1" x14ac:dyDescent="0.25">
      <c r="A213" s="48">
        <f t="shared" si="26"/>
        <v>49217</v>
      </c>
      <c r="B213" s="45" t="str">
        <f t="shared" si="27"/>
        <v>A213</v>
      </c>
      <c r="C213" s="46">
        <v>201</v>
      </c>
      <c r="D213" s="4">
        <f t="shared" si="28"/>
        <v>48864.750320440849</v>
      </c>
      <c r="E213" s="4">
        <f t="shared" si="31"/>
        <v>1330.9848812121766</v>
      </c>
      <c r="F213" s="4">
        <f t="shared" si="29"/>
        <v>207.67518886187361</v>
      </c>
      <c r="G213" s="4">
        <f t="shared" si="30"/>
        <v>1123.3096923503031</v>
      </c>
      <c r="H213" s="4">
        <f t="shared" si="24"/>
        <v>47741.440628090546</v>
      </c>
      <c r="I213" s="26">
        <f t="shared" si="25"/>
        <v>0.23870720314045274</v>
      </c>
      <c r="K213" s="49">
        <v>5.0999999999999997E-2</v>
      </c>
    </row>
    <row r="214" spans="1:11" ht="16.05" customHeight="1" x14ac:dyDescent="0.25">
      <c r="A214" s="48">
        <f t="shared" si="26"/>
        <v>49248</v>
      </c>
      <c r="B214" s="45" t="str">
        <f t="shared" si="27"/>
        <v>A214</v>
      </c>
      <c r="C214" s="46">
        <v>202</v>
      </c>
      <c r="D214" s="4">
        <f t="shared" si="28"/>
        <v>47741.440628090546</v>
      </c>
      <c r="E214" s="4">
        <f t="shared" si="31"/>
        <v>1330.9848812121766</v>
      </c>
      <c r="F214" s="4">
        <f t="shared" si="29"/>
        <v>202.90112266938479</v>
      </c>
      <c r="G214" s="4">
        <f t="shared" si="30"/>
        <v>1128.0837585427917</v>
      </c>
      <c r="H214" s="4">
        <f t="shared" si="24"/>
        <v>46613.356869547752</v>
      </c>
      <c r="I214" s="26">
        <f t="shared" si="25"/>
        <v>0.23306678434773875</v>
      </c>
      <c r="K214" s="49">
        <v>5.0999999999999997E-2</v>
      </c>
    </row>
    <row r="215" spans="1:11" ht="16.05" customHeight="1" x14ac:dyDescent="0.25">
      <c r="A215" s="48">
        <f t="shared" si="26"/>
        <v>49278</v>
      </c>
      <c r="B215" s="45" t="str">
        <f t="shared" si="27"/>
        <v>A215</v>
      </c>
      <c r="C215" s="46">
        <v>203</v>
      </c>
      <c r="D215" s="4">
        <f t="shared" si="28"/>
        <v>46613.356869547752</v>
      </c>
      <c r="E215" s="4">
        <f t="shared" si="31"/>
        <v>1330.9848812121768</v>
      </c>
      <c r="F215" s="4">
        <f t="shared" si="29"/>
        <v>198.10676669557793</v>
      </c>
      <c r="G215" s="4">
        <f t="shared" si="30"/>
        <v>1132.8781145165988</v>
      </c>
      <c r="H215" s="4">
        <f t="shared" si="24"/>
        <v>45480.478755031152</v>
      </c>
      <c r="I215" s="26">
        <f t="shared" si="25"/>
        <v>0.22740239377515575</v>
      </c>
      <c r="K215" s="49">
        <v>5.0999999999999997E-2</v>
      </c>
    </row>
    <row r="216" spans="1:11" ht="16.05" customHeight="1" x14ac:dyDescent="0.25">
      <c r="A216" s="48">
        <f t="shared" si="26"/>
        <v>49309</v>
      </c>
      <c r="B216" s="45" t="str">
        <f t="shared" si="27"/>
        <v>A216</v>
      </c>
      <c r="C216" s="46">
        <v>204</v>
      </c>
      <c r="D216" s="4">
        <f t="shared" si="28"/>
        <v>45480.478755031152</v>
      </c>
      <c r="E216" s="4">
        <f t="shared" si="31"/>
        <v>1330.9848812121766</v>
      </c>
      <c r="F216" s="4">
        <f t="shared" si="29"/>
        <v>193.2920347088824</v>
      </c>
      <c r="G216" s="4">
        <f t="shared" si="30"/>
        <v>1137.6928465032943</v>
      </c>
      <c r="H216" s="4">
        <f t="shared" si="24"/>
        <v>44342.785908527861</v>
      </c>
      <c r="I216" s="26">
        <f t="shared" si="25"/>
        <v>0.2217139295426393</v>
      </c>
      <c r="K216" s="49">
        <v>5.0999999999999997E-2</v>
      </c>
    </row>
    <row r="217" spans="1:11" ht="16.05" customHeight="1" x14ac:dyDescent="0.25">
      <c r="A217" s="48">
        <f t="shared" si="26"/>
        <v>49340</v>
      </c>
      <c r="B217" s="45" t="str">
        <f t="shared" si="27"/>
        <v>A217</v>
      </c>
      <c r="C217" s="46">
        <v>205</v>
      </c>
      <c r="D217" s="4">
        <f t="shared" si="28"/>
        <v>44342.785908527861</v>
      </c>
      <c r="E217" s="4">
        <f t="shared" si="31"/>
        <v>1330.9848812121766</v>
      </c>
      <c r="F217" s="4">
        <f t="shared" si="29"/>
        <v>188.45684011124339</v>
      </c>
      <c r="G217" s="4">
        <f t="shared" si="30"/>
        <v>1142.5280411009333</v>
      </c>
      <c r="H217" s="4">
        <f t="shared" si="24"/>
        <v>43200.257867426932</v>
      </c>
      <c r="I217" s="26">
        <f t="shared" si="25"/>
        <v>0.21600128933713467</v>
      </c>
      <c r="K217" s="49">
        <v>5.0999999999999997E-2</v>
      </c>
    </row>
    <row r="218" spans="1:11" ht="16.05" customHeight="1" x14ac:dyDescent="0.25">
      <c r="A218" s="48">
        <f t="shared" si="26"/>
        <v>49368</v>
      </c>
      <c r="B218" s="45" t="str">
        <f t="shared" si="27"/>
        <v>A218</v>
      </c>
      <c r="C218" s="46">
        <v>206</v>
      </c>
      <c r="D218" s="4">
        <f t="shared" si="28"/>
        <v>43200.257867426932</v>
      </c>
      <c r="E218" s="4">
        <f t="shared" si="31"/>
        <v>1330.9848812121768</v>
      </c>
      <c r="F218" s="4">
        <f t="shared" si="29"/>
        <v>183.60109593656443</v>
      </c>
      <c r="G218" s="4">
        <f t="shared" si="30"/>
        <v>1147.3837852756124</v>
      </c>
      <c r="H218" s="4">
        <f t="shared" si="24"/>
        <v>42052.87408215132</v>
      </c>
      <c r="I218" s="26">
        <f t="shared" si="25"/>
        <v>0.2102643704107566</v>
      </c>
      <c r="K218" s="49">
        <v>5.0999999999999997E-2</v>
      </c>
    </row>
    <row r="219" spans="1:11" ht="16.05" customHeight="1" x14ac:dyDescent="0.25">
      <c r="A219" s="48">
        <f t="shared" si="26"/>
        <v>49399</v>
      </c>
      <c r="B219" s="45" t="str">
        <f t="shared" si="27"/>
        <v>A219</v>
      </c>
      <c r="C219" s="46">
        <v>207</v>
      </c>
      <c r="D219" s="4">
        <f t="shared" si="28"/>
        <v>42052.87408215132</v>
      </c>
      <c r="E219" s="4">
        <f t="shared" si="31"/>
        <v>1330.984881212177</v>
      </c>
      <c r="F219" s="4">
        <f t="shared" si="29"/>
        <v>178.72471484914308</v>
      </c>
      <c r="G219" s="4">
        <f t="shared" si="30"/>
        <v>1152.2601663630339</v>
      </c>
      <c r="H219" s="4">
        <f t="shared" si="24"/>
        <v>40900.613915788286</v>
      </c>
      <c r="I219" s="26">
        <f t="shared" si="25"/>
        <v>0.20450306957894143</v>
      </c>
      <c r="K219" s="49">
        <v>5.0999999999999997E-2</v>
      </c>
    </row>
    <row r="220" spans="1:11" ht="16.05" customHeight="1" x14ac:dyDescent="0.25">
      <c r="A220" s="48">
        <f t="shared" si="26"/>
        <v>49429</v>
      </c>
      <c r="B220" s="45" t="str">
        <f t="shared" si="27"/>
        <v>A220</v>
      </c>
      <c r="C220" s="46">
        <v>208</v>
      </c>
      <c r="D220" s="4">
        <f t="shared" si="28"/>
        <v>40900.613915788286</v>
      </c>
      <c r="E220" s="4">
        <f t="shared" si="31"/>
        <v>1330.984881212177</v>
      </c>
      <c r="F220" s="4">
        <f t="shared" si="29"/>
        <v>173.82760914210019</v>
      </c>
      <c r="G220" s="4">
        <f t="shared" si="30"/>
        <v>1157.1572720700769</v>
      </c>
      <c r="H220" s="4">
        <f t="shared" si="24"/>
        <v>39743.456643718207</v>
      </c>
      <c r="I220" s="26">
        <f t="shared" si="25"/>
        <v>0.19871728321859103</v>
      </c>
      <c r="K220" s="49">
        <v>5.0999999999999997E-2</v>
      </c>
    </row>
    <row r="221" spans="1:11" ht="16.05" customHeight="1" x14ac:dyDescent="0.25">
      <c r="A221" s="48">
        <f t="shared" si="26"/>
        <v>49460</v>
      </c>
      <c r="B221" s="45" t="str">
        <f t="shared" si="27"/>
        <v>A221</v>
      </c>
      <c r="C221" s="46">
        <v>209</v>
      </c>
      <c r="D221" s="4">
        <f t="shared" si="28"/>
        <v>39743.456643718207</v>
      </c>
      <c r="E221" s="4">
        <f t="shared" si="31"/>
        <v>1330.9848812121768</v>
      </c>
      <c r="F221" s="4">
        <f t="shared" si="29"/>
        <v>168.90969073580237</v>
      </c>
      <c r="G221" s="4">
        <f t="shared" si="30"/>
        <v>1162.0751904763745</v>
      </c>
      <c r="H221" s="4">
        <f t="shared" si="24"/>
        <v>38581.381453241833</v>
      </c>
      <c r="I221" s="26">
        <f t="shared" si="25"/>
        <v>0.19290690726620915</v>
      </c>
      <c r="K221" s="49">
        <v>5.0999999999999997E-2</v>
      </c>
    </row>
    <row r="222" spans="1:11" ht="16.05" customHeight="1" x14ac:dyDescent="0.25">
      <c r="A222" s="48">
        <f t="shared" si="26"/>
        <v>49490</v>
      </c>
      <c r="B222" s="45" t="str">
        <f t="shared" si="27"/>
        <v>A222</v>
      </c>
      <c r="C222" s="46">
        <v>210</v>
      </c>
      <c r="D222" s="4">
        <f t="shared" si="28"/>
        <v>38581.381453241833</v>
      </c>
      <c r="E222" s="4">
        <f t="shared" si="31"/>
        <v>1330.9848812121768</v>
      </c>
      <c r="F222" s="4">
        <f t="shared" si="29"/>
        <v>163.97087117627777</v>
      </c>
      <c r="G222" s="4">
        <f t="shared" si="30"/>
        <v>1167.014010035899</v>
      </c>
      <c r="H222" s="4">
        <f t="shared" si="24"/>
        <v>37414.367443205934</v>
      </c>
      <c r="I222" s="26">
        <f t="shared" si="25"/>
        <v>0.18707183721602968</v>
      </c>
      <c r="K222" s="49">
        <v>5.0999999999999997E-2</v>
      </c>
    </row>
    <row r="223" spans="1:11" ht="16.05" customHeight="1" x14ac:dyDescent="0.25">
      <c r="A223" s="48">
        <f t="shared" si="26"/>
        <v>49521</v>
      </c>
      <c r="B223" s="45" t="str">
        <f t="shared" si="27"/>
        <v>A223</v>
      </c>
      <c r="C223" s="46">
        <v>211</v>
      </c>
      <c r="D223" s="4">
        <f t="shared" si="28"/>
        <v>37414.367443205934</v>
      </c>
      <c r="E223" s="4">
        <f t="shared" si="31"/>
        <v>1330.9848812121766</v>
      </c>
      <c r="F223" s="4">
        <f t="shared" si="29"/>
        <v>159.01106163362522</v>
      </c>
      <c r="G223" s="4">
        <f t="shared" si="30"/>
        <v>1171.9738195785512</v>
      </c>
      <c r="H223" s="4">
        <f t="shared" si="24"/>
        <v>36242.39362362738</v>
      </c>
      <c r="I223" s="26">
        <f t="shared" si="25"/>
        <v>0.18121196811813689</v>
      </c>
      <c r="K223" s="49">
        <v>5.0999999999999997E-2</v>
      </c>
    </row>
    <row r="224" spans="1:11" ht="16.05" customHeight="1" x14ac:dyDescent="0.25">
      <c r="A224" s="48">
        <f t="shared" si="26"/>
        <v>49552</v>
      </c>
      <c r="B224" s="45" t="str">
        <f t="shared" si="27"/>
        <v>A224</v>
      </c>
      <c r="C224" s="46">
        <v>212</v>
      </c>
      <c r="D224" s="4">
        <f t="shared" si="28"/>
        <v>36242.39362362738</v>
      </c>
      <c r="E224" s="4">
        <f t="shared" si="31"/>
        <v>1330.9848812121766</v>
      </c>
      <c r="F224" s="4">
        <f t="shared" si="29"/>
        <v>154.03017290041637</v>
      </c>
      <c r="G224" s="4">
        <f t="shared" si="30"/>
        <v>1176.9547083117602</v>
      </c>
      <c r="H224" s="4">
        <f t="shared" si="24"/>
        <v>35065.438915315623</v>
      </c>
      <c r="I224" s="26">
        <f t="shared" si="25"/>
        <v>0.17532719457657811</v>
      </c>
      <c r="K224" s="49">
        <v>5.0999999999999997E-2</v>
      </c>
    </row>
    <row r="225" spans="1:11" ht="16.05" customHeight="1" x14ac:dyDescent="0.25">
      <c r="A225" s="48">
        <f t="shared" si="26"/>
        <v>49582</v>
      </c>
      <c r="B225" s="45" t="str">
        <f t="shared" si="27"/>
        <v>A225</v>
      </c>
      <c r="C225" s="46">
        <v>213</v>
      </c>
      <c r="D225" s="4">
        <f t="shared" si="28"/>
        <v>35065.438915315623</v>
      </c>
      <c r="E225" s="4">
        <f t="shared" si="31"/>
        <v>1330.9848812121768</v>
      </c>
      <c r="F225" s="4">
        <f t="shared" si="29"/>
        <v>149.02811539009139</v>
      </c>
      <c r="G225" s="4">
        <f t="shared" si="30"/>
        <v>1181.9567658220853</v>
      </c>
      <c r="H225" s="4">
        <f t="shared" si="24"/>
        <v>33883.482149493539</v>
      </c>
      <c r="I225" s="26">
        <f t="shared" si="25"/>
        <v>0.16941741074746769</v>
      </c>
      <c r="K225" s="49">
        <v>5.0999999999999997E-2</v>
      </c>
    </row>
    <row r="226" spans="1:11" ht="16.05" customHeight="1" x14ac:dyDescent="0.25">
      <c r="A226" s="48">
        <f t="shared" si="26"/>
        <v>49613</v>
      </c>
      <c r="B226" s="45" t="str">
        <f t="shared" si="27"/>
        <v>A226</v>
      </c>
      <c r="C226" s="46">
        <v>214</v>
      </c>
      <c r="D226" s="4">
        <f t="shared" si="28"/>
        <v>33883.482149493539</v>
      </c>
      <c r="E226" s="4">
        <f t="shared" si="31"/>
        <v>1330.9848812121768</v>
      </c>
      <c r="F226" s="4">
        <f t="shared" si="29"/>
        <v>144.00479913534753</v>
      </c>
      <c r="G226" s="4">
        <f t="shared" si="30"/>
        <v>1186.9800820768291</v>
      </c>
      <c r="H226" s="4">
        <f t="shared" si="24"/>
        <v>32696.50206741671</v>
      </c>
      <c r="I226" s="26">
        <f t="shared" si="25"/>
        <v>0.16348251033708355</v>
      </c>
      <c r="K226" s="49">
        <v>5.0999999999999997E-2</v>
      </c>
    </row>
    <row r="227" spans="1:11" ht="16.05" customHeight="1" x14ac:dyDescent="0.25">
      <c r="A227" s="48">
        <f t="shared" si="26"/>
        <v>49643</v>
      </c>
      <c r="B227" s="45" t="str">
        <f t="shared" si="27"/>
        <v>A227</v>
      </c>
      <c r="C227" s="46">
        <v>215</v>
      </c>
      <c r="D227" s="4">
        <f t="shared" si="28"/>
        <v>32696.50206741671</v>
      </c>
      <c r="E227" s="4">
        <f t="shared" si="31"/>
        <v>1330.984881212177</v>
      </c>
      <c r="F227" s="4">
        <f t="shared" si="29"/>
        <v>138.96013378652103</v>
      </c>
      <c r="G227" s="4">
        <f t="shared" si="30"/>
        <v>1192.024747425656</v>
      </c>
      <c r="H227" s="4">
        <f t="shared" si="24"/>
        <v>31504.477319991052</v>
      </c>
      <c r="I227" s="26">
        <f t="shared" si="25"/>
        <v>0.15752238659995527</v>
      </c>
      <c r="K227" s="49">
        <v>5.0999999999999997E-2</v>
      </c>
    </row>
    <row r="228" spans="1:11" ht="16.05" customHeight="1" x14ac:dyDescent="0.25">
      <c r="A228" s="48">
        <f t="shared" si="26"/>
        <v>49674</v>
      </c>
      <c r="B228" s="45" t="str">
        <f t="shared" si="27"/>
        <v>A228</v>
      </c>
      <c r="C228" s="46">
        <v>216</v>
      </c>
      <c r="D228" s="4">
        <f t="shared" si="28"/>
        <v>31504.477319991052</v>
      </c>
      <c r="E228" s="4">
        <f t="shared" si="31"/>
        <v>1330.9848812121768</v>
      </c>
      <c r="F228" s="4">
        <f t="shared" si="29"/>
        <v>133.89402860996196</v>
      </c>
      <c r="G228" s="4">
        <f t="shared" si="30"/>
        <v>1197.0908526022149</v>
      </c>
      <c r="H228" s="4">
        <f t="shared" si="24"/>
        <v>30307.386467388838</v>
      </c>
      <c r="I228" s="26">
        <f t="shared" si="25"/>
        <v>0.15153693233694418</v>
      </c>
      <c r="K228" s="49">
        <v>5.0999999999999997E-2</v>
      </c>
    </row>
    <row r="229" spans="1:11" ht="16.05" customHeight="1" x14ac:dyDescent="0.25">
      <c r="A229" s="48">
        <f t="shared" si="26"/>
        <v>49705</v>
      </c>
      <c r="B229" s="45" t="str">
        <f t="shared" si="27"/>
        <v>A229</v>
      </c>
      <c r="C229" s="46">
        <v>217</v>
      </c>
      <c r="D229" s="4">
        <f t="shared" si="28"/>
        <v>30307.386467388838</v>
      </c>
      <c r="E229" s="4">
        <f t="shared" si="31"/>
        <v>1330.9848812121768</v>
      </c>
      <c r="F229" s="4">
        <f t="shared" si="29"/>
        <v>128.80639248640256</v>
      </c>
      <c r="G229" s="4">
        <f t="shared" si="30"/>
        <v>1202.1784887257743</v>
      </c>
      <c r="H229" s="4">
        <f t="shared" si="24"/>
        <v>29105.207978663064</v>
      </c>
      <c r="I229" s="26">
        <f t="shared" si="25"/>
        <v>0.14552603989331531</v>
      </c>
      <c r="K229" s="49">
        <v>5.0999999999999997E-2</v>
      </c>
    </row>
    <row r="230" spans="1:11" ht="16.05" customHeight="1" x14ac:dyDescent="0.25">
      <c r="A230" s="48">
        <f t="shared" si="26"/>
        <v>49734</v>
      </c>
      <c r="B230" s="45" t="str">
        <f t="shared" si="27"/>
        <v>A230</v>
      </c>
      <c r="C230" s="46">
        <v>218</v>
      </c>
      <c r="D230" s="4">
        <f t="shared" si="28"/>
        <v>29105.207978663064</v>
      </c>
      <c r="E230" s="4">
        <f t="shared" si="31"/>
        <v>1330.9848812121768</v>
      </c>
      <c r="F230" s="4">
        <f t="shared" si="29"/>
        <v>123.69713390931803</v>
      </c>
      <c r="G230" s="4">
        <f t="shared" si="30"/>
        <v>1207.2877473028589</v>
      </c>
      <c r="H230" s="4">
        <f t="shared" si="24"/>
        <v>27897.920231360204</v>
      </c>
      <c r="I230" s="26">
        <f t="shared" si="25"/>
        <v>0.13948960115680101</v>
      </c>
      <c r="K230" s="49">
        <v>5.0999999999999997E-2</v>
      </c>
    </row>
    <row r="231" spans="1:11" ht="16.05" customHeight="1" x14ac:dyDescent="0.25">
      <c r="A231" s="48">
        <f t="shared" si="26"/>
        <v>49765</v>
      </c>
      <c r="B231" s="45" t="str">
        <f t="shared" si="27"/>
        <v>A231</v>
      </c>
      <c r="C231" s="46">
        <v>219</v>
      </c>
      <c r="D231" s="4">
        <f t="shared" si="28"/>
        <v>27897.920231360204</v>
      </c>
      <c r="E231" s="4">
        <f t="shared" si="31"/>
        <v>1330.9848812121766</v>
      </c>
      <c r="F231" s="4">
        <f t="shared" si="29"/>
        <v>118.56616098328085</v>
      </c>
      <c r="G231" s="4">
        <f t="shared" si="30"/>
        <v>1212.4187202288956</v>
      </c>
      <c r="H231" s="4">
        <f t="shared" si="24"/>
        <v>26685.501511131308</v>
      </c>
      <c r="I231" s="26">
        <f t="shared" si="25"/>
        <v>0.13342750755565655</v>
      </c>
      <c r="K231" s="49">
        <v>5.0999999999999997E-2</v>
      </c>
    </row>
    <row r="232" spans="1:11" ht="16.05" customHeight="1" x14ac:dyDescent="0.25">
      <c r="A232" s="48">
        <f t="shared" si="26"/>
        <v>49795</v>
      </c>
      <c r="B232" s="45" t="str">
        <f t="shared" si="27"/>
        <v>A232</v>
      </c>
      <c r="C232" s="46">
        <v>220</v>
      </c>
      <c r="D232" s="4">
        <f t="shared" si="28"/>
        <v>26685.501511131308</v>
      </c>
      <c r="E232" s="4">
        <f t="shared" si="31"/>
        <v>1330.9848812121766</v>
      </c>
      <c r="F232" s="4">
        <f t="shared" si="29"/>
        <v>113.41338142230806</v>
      </c>
      <c r="G232" s="4">
        <f t="shared" si="30"/>
        <v>1217.5714997898685</v>
      </c>
      <c r="H232" s="4">
        <f t="shared" si="24"/>
        <v>25467.930011341439</v>
      </c>
      <c r="I232" s="26">
        <f t="shared" si="25"/>
        <v>0.12733965005670719</v>
      </c>
      <c r="K232" s="49">
        <v>5.0999999999999997E-2</v>
      </c>
    </row>
    <row r="233" spans="1:11" ht="16.05" customHeight="1" x14ac:dyDescent="0.25">
      <c r="A233" s="48">
        <f t="shared" si="26"/>
        <v>49826</v>
      </c>
      <c r="B233" s="45" t="str">
        <f t="shared" si="27"/>
        <v>A233</v>
      </c>
      <c r="C233" s="46">
        <v>221</v>
      </c>
      <c r="D233" s="4">
        <f t="shared" si="28"/>
        <v>25467.930011341439</v>
      </c>
      <c r="E233" s="4">
        <f t="shared" si="31"/>
        <v>1330.9848812121766</v>
      </c>
      <c r="F233" s="4">
        <f t="shared" si="29"/>
        <v>108.2387025482011</v>
      </c>
      <c r="G233" s="4">
        <f t="shared" si="30"/>
        <v>1222.7461786639756</v>
      </c>
      <c r="H233" s="4">
        <f t="shared" si="24"/>
        <v>24245.183832677463</v>
      </c>
      <c r="I233" s="26">
        <f t="shared" si="25"/>
        <v>0.12122591916338732</v>
      </c>
      <c r="K233" s="49">
        <v>5.0999999999999997E-2</v>
      </c>
    </row>
    <row r="234" spans="1:11" ht="16.05" customHeight="1" x14ac:dyDescent="0.25">
      <c r="A234" s="48">
        <f t="shared" si="26"/>
        <v>49856</v>
      </c>
      <c r="B234" s="45" t="str">
        <f t="shared" si="27"/>
        <v>A234</v>
      </c>
      <c r="C234" s="46">
        <v>222</v>
      </c>
      <c r="D234" s="4">
        <f t="shared" si="28"/>
        <v>24245.183832677463</v>
      </c>
      <c r="E234" s="4">
        <f t="shared" si="31"/>
        <v>1330.9848812121768</v>
      </c>
      <c r="F234" s="4">
        <f t="shared" si="29"/>
        <v>103.04203128887922</v>
      </c>
      <c r="G234" s="4">
        <f t="shared" si="30"/>
        <v>1227.9428499232977</v>
      </c>
      <c r="H234" s="4">
        <f t="shared" si="24"/>
        <v>23017.240982754167</v>
      </c>
      <c r="I234" s="26">
        <f t="shared" si="25"/>
        <v>0.11508620491377083</v>
      </c>
      <c r="K234" s="49">
        <v>5.0999999999999997E-2</v>
      </c>
    </row>
    <row r="235" spans="1:11" ht="16.05" customHeight="1" x14ac:dyDescent="0.25">
      <c r="A235" s="48">
        <f t="shared" si="26"/>
        <v>49887</v>
      </c>
      <c r="B235" s="45" t="str">
        <f t="shared" si="27"/>
        <v>A235</v>
      </c>
      <c r="C235" s="46">
        <v>223</v>
      </c>
      <c r="D235" s="4">
        <f t="shared" si="28"/>
        <v>23017.240982754167</v>
      </c>
      <c r="E235" s="4">
        <f t="shared" si="31"/>
        <v>1330.9848812121768</v>
      </c>
      <c r="F235" s="4">
        <f t="shared" si="29"/>
        <v>97.823274176705198</v>
      </c>
      <c r="G235" s="4">
        <f t="shared" si="30"/>
        <v>1233.1616070354717</v>
      </c>
      <c r="H235" s="4">
        <f t="shared" si="24"/>
        <v>21784.079375718695</v>
      </c>
      <c r="I235" s="26">
        <f t="shared" si="25"/>
        <v>0.10892039687859348</v>
      </c>
      <c r="K235" s="49">
        <v>5.0999999999999997E-2</v>
      </c>
    </row>
    <row r="236" spans="1:11" ht="16.05" customHeight="1" x14ac:dyDescent="0.25">
      <c r="A236" s="48">
        <f t="shared" si="26"/>
        <v>49918</v>
      </c>
      <c r="B236" s="45" t="str">
        <f t="shared" si="27"/>
        <v>A236</v>
      </c>
      <c r="C236" s="46">
        <v>224</v>
      </c>
      <c r="D236" s="4">
        <f t="shared" si="28"/>
        <v>21784.079375718695</v>
      </c>
      <c r="E236" s="4">
        <f t="shared" si="31"/>
        <v>1330.984881212177</v>
      </c>
      <c r="F236" s="4">
        <f t="shared" si="29"/>
        <v>92.582337346804437</v>
      </c>
      <c r="G236" s="4">
        <f t="shared" si="30"/>
        <v>1238.4025438653725</v>
      </c>
      <c r="H236" s="4">
        <f t="shared" si="24"/>
        <v>20545.676831853321</v>
      </c>
      <c r="I236" s="26">
        <f t="shared" si="25"/>
        <v>0.10272838415926661</v>
      </c>
      <c r="K236" s="49">
        <v>5.0999999999999997E-2</v>
      </c>
    </row>
    <row r="237" spans="1:11" ht="16.05" customHeight="1" x14ac:dyDescent="0.25">
      <c r="A237" s="48">
        <f t="shared" si="26"/>
        <v>49948</v>
      </c>
      <c r="B237" s="45" t="str">
        <f t="shared" si="27"/>
        <v>A237</v>
      </c>
      <c r="C237" s="46">
        <v>225</v>
      </c>
      <c r="D237" s="4">
        <f t="shared" si="28"/>
        <v>20545.676831853321</v>
      </c>
      <c r="E237" s="4">
        <f t="shared" si="31"/>
        <v>1330.9848812121768</v>
      </c>
      <c r="F237" s="4">
        <f t="shared" si="29"/>
        <v>87.319126535376611</v>
      </c>
      <c r="G237" s="4">
        <f t="shared" si="30"/>
        <v>1243.6657546768001</v>
      </c>
      <c r="H237" s="4">
        <f t="shared" si="24"/>
        <v>19302.011077176521</v>
      </c>
      <c r="I237" s="26">
        <f t="shared" si="25"/>
        <v>9.6510055385882601E-2</v>
      </c>
      <c r="K237" s="49">
        <v>5.0999999999999997E-2</v>
      </c>
    </row>
    <row r="238" spans="1:11" ht="16.05" customHeight="1" x14ac:dyDescent="0.25">
      <c r="A238" s="48">
        <f t="shared" si="26"/>
        <v>49979</v>
      </c>
      <c r="B238" s="45" t="str">
        <f t="shared" si="27"/>
        <v>A238</v>
      </c>
      <c r="C238" s="46">
        <v>226</v>
      </c>
      <c r="D238" s="4">
        <f t="shared" si="28"/>
        <v>19302.011077176521</v>
      </c>
      <c r="E238" s="4">
        <f t="shared" si="31"/>
        <v>1330.9848812121766</v>
      </c>
      <c r="F238" s="4">
        <f t="shared" si="29"/>
        <v>82.033547078000211</v>
      </c>
      <c r="G238" s="4">
        <f t="shared" si="30"/>
        <v>1248.9513341341762</v>
      </c>
      <c r="H238" s="4">
        <f t="shared" si="24"/>
        <v>18053.059743042344</v>
      </c>
      <c r="I238" s="26">
        <f t="shared" si="25"/>
        <v>9.0265298715211717E-2</v>
      </c>
      <c r="K238" s="49">
        <v>5.0999999999999997E-2</v>
      </c>
    </row>
    <row r="239" spans="1:11" ht="16.05" customHeight="1" x14ac:dyDescent="0.25">
      <c r="A239" s="48">
        <f t="shared" si="26"/>
        <v>50009</v>
      </c>
      <c r="B239" s="45" t="str">
        <f t="shared" si="27"/>
        <v>A239</v>
      </c>
      <c r="C239" s="46">
        <v>227</v>
      </c>
      <c r="D239" s="4">
        <f t="shared" si="28"/>
        <v>18053.059743042344</v>
      </c>
      <c r="E239" s="4">
        <f t="shared" si="31"/>
        <v>1330.9848812121766</v>
      </c>
      <c r="F239" s="4">
        <f t="shared" si="29"/>
        <v>76.725503907929962</v>
      </c>
      <c r="G239" s="4">
        <f t="shared" si="30"/>
        <v>1254.2593773042465</v>
      </c>
      <c r="H239" s="4">
        <f t="shared" si="24"/>
        <v>16798.800365738098</v>
      </c>
      <c r="I239" s="26">
        <f t="shared" si="25"/>
        <v>8.399400182869049E-2</v>
      </c>
      <c r="K239" s="49">
        <v>5.0999999999999997E-2</v>
      </c>
    </row>
    <row r="240" spans="1:11" ht="16.05" customHeight="1" x14ac:dyDescent="0.25">
      <c r="A240" s="48">
        <f t="shared" si="26"/>
        <v>50040</v>
      </c>
      <c r="B240" s="45" t="str">
        <f t="shared" si="27"/>
        <v>A240</v>
      </c>
      <c r="C240" s="46">
        <v>228</v>
      </c>
      <c r="D240" s="4">
        <f t="shared" si="28"/>
        <v>16798.800365738098</v>
      </c>
      <c r="E240" s="4">
        <f t="shared" si="31"/>
        <v>1330.9848812121768</v>
      </c>
      <c r="F240" s="4">
        <f t="shared" si="29"/>
        <v>71.394901554386919</v>
      </c>
      <c r="G240" s="4">
        <f t="shared" si="30"/>
        <v>1259.5899796577899</v>
      </c>
      <c r="H240" s="4">
        <f t="shared" si="24"/>
        <v>15539.210386080307</v>
      </c>
      <c r="I240" s="26">
        <f t="shared" si="25"/>
        <v>7.7696051930401536E-2</v>
      </c>
      <c r="K240" s="49">
        <v>5.0999999999999997E-2</v>
      </c>
    </row>
    <row r="241" spans="1:11" ht="16.05" customHeight="1" x14ac:dyDescent="0.25">
      <c r="A241" s="48">
        <f t="shared" si="26"/>
        <v>50071</v>
      </c>
      <c r="B241" s="45" t="str">
        <f t="shared" si="27"/>
        <v>A241</v>
      </c>
      <c r="C241" s="46">
        <v>229</v>
      </c>
      <c r="D241" s="4">
        <f t="shared" si="28"/>
        <v>15539.210386080307</v>
      </c>
      <c r="E241" s="4">
        <f t="shared" si="31"/>
        <v>1330.9848812121768</v>
      </c>
      <c r="F241" s="4">
        <f t="shared" si="29"/>
        <v>66.041644140841299</v>
      </c>
      <c r="G241" s="4">
        <f t="shared" si="30"/>
        <v>1264.9432370713355</v>
      </c>
      <c r="H241" s="4">
        <f t="shared" si="24"/>
        <v>14274.267149008972</v>
      </c>
      <c r="I241" s="26">
        <f t="shared" si="25"/>
        <v>7.1371335745044867E-2</v>
      </c>
      <c r="K241" s="49">
        <v>5.0999999999999997E-2</v>
      </c>
    </row>
    <row r="242" spans="1:11" ht="16.05" customHeight="1" x14ac:dyDescent="0.25">
      <c r="A242" s="48">
        <f t="shared" si="26"/>
        <v>50099</v>
      </c>
      <c r="B242" s="45" t="str">
        <f t="shared" si="27"/>
        <v>A242</v>
      </c>
      <c r="C242" s="46">
        <v>230</v>
      </c>
      <c r="D242" s="4">
        <f t="shared" si="28"/>
        <v>14274.267149008972</v>
      </c>
      <c r="E242" s="4">
        <f t="shared" si="31"/>
        <v>1330.9848812121766</v>
      </c>
      <c r="F242" s="4">
        <f t="shared" si="29"/>
        <v>60.665635383288127</v>
      </c>
      <c r="G242" s="4">
        <f t="shared" si="30"/>
        <v>1270.3192458288884</v>
      </c>
      <c r="H242" s="4">
        <f t="shared" si="24"/>
        <v>13003.947903180084</v>
      </c>
      <c r="I242" s="26">
        <f t="shared" si="25"/>
        <v>6.5019739515900413E-2</v>
      </c>
      <c r="K242" s="49">
        <v>5.0999999999999997E-2</v>
      </c>
    </row>
    <row r="243" spans="1:11" ht="16.05" customHeight="1" x14ac:dyDescent="0.25">
      <c r="A243" s="48">
        <f t="shared" si="26"/>
        <v>50130</v>
      </c>
      <c r="B243" s="45" t="str">
        <f t="shared" si="27"/>
        <v>A243</v>
      </c>
      <c r="C243" s="46">
        <v>231</v>
      </c>
      <c r="D243" s="4">
        <f t="shared" si="28"/>
        <v>13003.947903180084</v>
      </c>
      <c r="E243" s="4">
        <f t="shared" si="31"/>
        <v>1330.9848812121766</v>
      </c>
      <c r="F243" s="4">
        <f t="shared" si="29"/>
        <v>55.266778588515358</v>
      </c>
      <c r="G243" s="4">
        <f t="shared" si="30"/>
        <v>1275.7181026236613</v>
      </c>
      <c r="H243" s="4">
        <f t="shared" si="24"/>
        <v>11728.229800556423</v>
      </c>
      <c r="I243" s="26">
        <f t="shared" si="25"/>
        <v>5.8641149002782111E-2</v>
      </c>
      <c r="K243" s="49">
        <v>5.0999999999999997E-2</v>
      </c>
    </row>
    <row r="244" spans="1:11" ht="16.05" customHeight="1" x14ac:dyDescent="0.25">
      <c r="A244" s="48">
        <f t="shared" si="26"/>
        <v>50160</v>
      </c>
      <c r="B244" s="45" t="str">
        <f t="shared" si="27"/>
        <v>A244</v>
      </c>
      <c r="C244" s="46">
        <v>232</v>
      </c>
      <c r="D244" s="4">
        <f t="shared" si="28"/>
        <v>11728.229800556423</v>
      </c>
      <c r="E244" s="4">
        <f t="shared" si="31"/>
        <v>1330.9848812121766</v>
      </c>
      <c r="F244" s="4">
        <f t="shared" si="29"/>
        <v>49.844976652364799</v>
      </c>
      <c r="G244" s="4">
        <f t="shared" si="30"/>
        <v>1281.1399045598118</v>
      </c>
      <c r="H244" s="4">
        <f t="shared" si="24"/>
        <v>10447.089895996611</v>
      </c>
      <c r="I244" s="26">
        <f t="shared" si="25"/>
        <v>5.2235449479983057E-2</v>
      </c>
      <c r="K244" s="49">
        <v>5.0999999999999997E-2</v>
      </c>
    </row>
    <row r="245" spans="1:11" ht="16.05" customHeight="1" x14ac:dyDescent="0.25">
      <c r="A245" s="48">
        <f t="shared" si="26"/>
        <v>50191</v>
      </c>
      <c r="B245" s="45" t="str">
        <f t="shared" si="27"/>
        <v>A245</v>
      </c>
      <c r="C245" s="46">
        <v>233</v>
      </c>
      <c r="D245" s="4">
        <f t="shared" si="28"/>
        <v>10447.089895996611</v>
      </c>
      <c r="E245" s="4">
        <f t="shared" si="31"/>
        <v>1330.9848812121766</v>
      </c>
      <c r="F245" s="4">
        <f t="shared" si="29"/>
        <v>44.400132057985594</v>
      </c>
      <c r="G245" s="4">
        <f t="shared" si="30"/>
        <v>1286.5847491541911</v>
      </c>
      <c r="H245" s="4">
        <f t="shared" si="24"/>
        <v>9160.505146842419</v>
      </c>
      <c r="I245" s="26">
        <f t="shared" si="25"/>
        <v>4.5802525734212098E-2</v>
      </c>
      <c r="K245" s="49">
        <v>5.0999999999999997E-2</v>
      </c>
    </row>
    <row r="246" spans="1:11" ht="16.05" customHeight="1" x14ac:dyDescent="0.25">
      <c r="A246" s="48">
        <f t="shared" si="26"/>
        <v>50221</v>
      </c>
      <c r="B246" s="45" t="str">
        <f t="shared" si="27"/>
        <v>A246</v>
      </c>
      <c r="C246" s="46">
        <v>234</v>
      </c>
      <c r="D246" s="4">
        <f t="shared" si="28"/>
        <v>9160.505146842419</v>
      </c>
      <c r="E246" s="4">
        <f t="shared" si="31"/>
        <v>1330.9848812121766</v>
      </c>
      <c r="F246" s="4">
        <f t="shared" si="29"/>
        <v>38.932146874080281</v>
      </c>
      <c r="G246" s="4">
        <f t="shared" si="30"/>
        <v>1292.0527343380963</v>
      </c>
      <c r="H246" s="4">
        <f t="shared" si="24"/>
        <v>7868.4524125043226</v>
      </c>
      <c r="I246" s="26">
        <f t="shared" si="25"/>
        <v>3.9342262062521616E-2</v>
      </c>
      <c r="K246" s="49">
        <v>5.0999999999999997E-2</v>
      </c>
    </row>
    <row r="247" spans="1:11" ht="16.05" customHeight="1" x14ac:dyDescent="0.25">
      <c r="A247" s="48">
        <f t="shared" si="26"/>
        <v>50252</v>
      </c>
      <c r="B247" s="45" t="str">
        <f t="shared" si="27"/>
        <v>A247</v>
      </c>
      <c r="C247" s="46">
        <v>235</v>
      </c>
      <c r="D247" s="4">
        <f t="shared" si="28"/>
        <v>7868.4524125043226</v>
      </c>
      <c r="E247" s="4">
        <f t="shared" si="31"/>
        <v>1330.984881212177</v>
      </c>
      <c r="F247" s="4">
        <f t="shared" si="29"/>
        <v>33.440922753143369</v>
      </c>
      <c r="G247" s="4">
        <f t="shared" si="30"/>
        <v>1297.5439584590335</v>
      </c>
      <c r="H247" s="4">
        <f t="shared" si="24"/>
        <v>6570.9084540452895</v>
      </c>
      <c r="I247" s="26">
        <f t="shared" si="25"/>
        <v>3.2854542270226446E-2</v>
      </c>
      <c r="K247" s="49">
        <v>5.0999999999999997E-2</v>
      </c>
    </row>
    <row r="248" spans="1:11" ht="16.05" customHeight="1" x14ac:dyDescent="0.25">
      <c r="A248" s="48">
        <f t="shared" si="26"/>
        <v>50283</v>
      </c>
      <c r="B248" s="45" t="str">
        <f t="shared" si="27"/>
        <v>A248</v>
      </c>
      <c r="C248" s="46">
        <v>236</v>
      </c>
      <c r="D248" s="4">
        <f t="shared" si="28"/>
        <v>6570.9084540452895</v>
      </c>
      <c r="E248" s="4">
        <f t="shared" si="31"/>
        <v>1330.9848812121768</v>
      </c>
      <c r="F248" s="4">
        <f t="shared" si="29"/>
        <v>27.926360929692478</v>
      </c>
      <c r="G248" s="4">
        <f t="shared" si="30"/>
        <v>1303.0585202824843</v>
      </c>
      <c r="H248" s="4">
        <f t="shared" si="24"/>
        <v>5267.8499337628054</v>
      </c>
      <c r="I248" s="26">
        <f t="shared" si="25"/>
        <v>2.6339249668814027E-2</v>
      </c>
      <c r="K248" s="49">
        <v>5.0999999999999997E-2</v>
      </c>
    </row>
    <row r="249" spans="1:11" ht="16.05" customHeight="1" x14ac:dyDescent="0.25">
      <c r="A249" s="48">
        <f t="shared" si="26"/>
        <v>50313</v>
      </c>
      <c r="B249" s="45" t="str">
        <f t="shared" si="27"/>
        <v>A249</v>
      </c>
      <c r="C249" s="46">
        <v>237</v>
      </c>
      <c r="D249" s="4">
        <f t="shared" si="28"/>
        <v>5267.8499337628054</v>
      </c>
      <c r="E249" s="4">
        <f t="shared" si="31"/>
        <v>1330.9848812121768</v>
      </c>
      <c r="F249" s="4">
        <f t="shared" si="29"/>
        <v>22.38836221849192</v>
      </c>
      <c r="G249" s="4">
        <f t="shared" si="30"/>
        <v>1308.5965189936849</v>
      </c>
      <c r="H249" s="4">
        <f t="shared" si="24"/>
        <v>3959.2534147691204</v>
      </c>
      <c r="I249" s="26">
        <f t="shared" si="25"/>
        <v>1.9796267073845603E-2</v>
      </c>
      <c r="K249" s="49">
        <v>5.0999999999999997E-2</v>
      </c>
    </row>
    <row r="250" spans="1:11" ht="16.05" customHeight="1" x14ac:dyDescent="0.25">
      <c r="A250" s="48">
        <f t="shared" si="26"/>
        <v>50344</v>
      </c>
      <c r="B250" s="45" t="str">
        <f t="shared" si="27"/>
        <v>A250</v>
      </c>
      <c r="C250" s="46">
        <v>238</v>
      </c>
      <c r="D250" s="4">
        <f t="shared" si="28"/>
        <v>3959.2534147691204</v>
      </c>
      <c r="E250" s="4">
        <f t="shared" si="31"/>
        <v>1330.9848812121768</v>
      </c>
      <c r="F250" s="4">
        <f t="shared" si="29"/>
        <v>16.82682701276876</v>
      </c>
      <c r="G250" s="4">
        <f t="shared" si="30"/>
        <v>1314.1580541994081</v>
      </c>
      <c r="H250" s="4">
        <f t="shared" si="24"/>
        <v>2645.0953605697123</v>
      </c>
      <c r="I250" s="26">
        <f t="shared" si="25"/>
        <v>1.3225476802848562E-2</v>
      </c>
      <c r="K250" s="49">
        <v>5.0999999999999997E-2</v>
      </c>
    </row>
    <row r="251" spans="1:11" ht="16.05" customHeight="1" x14ac:dyDescent="0.25">
      <c r="A251" s="48">
        <f t="shared" si="26"/>
        <v>50374</v>
      </c>
      <c r="B251" s="45" t="str">
        <f t="shared" si="27"/>
        <v>A251</v>
      </c>
      <c r="C251" s="46">
        <v>239</v>
      </c>
      <c r="D251" s="4">
        <f t="shared" si="28"/>
        <v>2645.0953605697123</v>
      </c>
      <c r="E251" s="4">
        <f t="shared" si="31"/>
        <v>1330.9848812121766</v>
      </c>
      <c r="F251" s="4">
        <f t="shared" si="29"/>
        <v>11.241655282421277</v>
      </c>
      <c r="G251" s="4">
        <f t="shared" si="30"/>
        <v>1319.7432259297552</v>
      </c>
      <c r="H251" s="4">
        <f t="shared" si="24"/>
        <v>1325.3521346399571</v>
      </c>
      <c r="I251" s="26">
        <f t="shared" si="25"/>
        <v>6.6267606731997856E-3</v>
      </c>
      <c r="K251" s="49">
        <v>5.0999999999999997E-2</v>
      </c>
    </row>
    <row r="252" spans="1:11" ht="16.05" customHeight="1" x14ac:dyDescent="0.25">
      <c r="A252" s="48">
        <f t="shared" si="26"/>
        <v>50405</v>
      </c>
      <c r="B252" s="45" t="str">
        <f t="shared" si="27"/>
        <v>A252</v>
      </c>
      <c r="C252" s="46">
        <v>240</v>
      </c>
      <c r="D252" s="4">
        <f t="shared" si="28"/>
        <v>1325.3521346399571</v>
      </c>
      <c r="E252" s="4">
        <f t="shared" si="31"/>
        <v>1330.9848812121766</v>
      </c>
      <c r="F252" s="4">
        <f t="shared" si="29"/>
        <v>5.6327465722198164</v>
      </c>
      <c r="G252" s="4">
        <f t="shared" si="30"/>
        <v>1325.3521346399568</v>
      </c>
      <c r="H252" s="4">
        <f t="shared" si="24"/>
        <v>0</v>
      </c>
      <c r="I252" s="26">
        <f t="shared" si="25"/>
        <v>0</v>
      </c>
      <c r="K252" s="49">
        <v>5.0999999999999997E-2</v>
      </c>
    </row>
    <row r="253" spans="1:11" ht="16.05" customHeight="1" x14ac:dyDescent="0.25">
      <c r="A253" s="48">
        <f t="shared" ref="A253:A316" si="32">DATE(YEAR(A252),MONTH(A252)+2,1-1)</f>
        <v>50436</v>
      </c>
      <c r="B253" s="45" t="str">
        <f t="shared" si="27"/>
        <v>A253</v>
      </c>
      <c r="C253" s="46">
        <v>241</v>
      </c>
      <c r="D253" s="4">
        <f t="shared" ref="D253:D316" si="33">IF(ROUND(H252,0)&gt;0,H252,0)</f>
        <v>0</v>
      </c>
      <c r="E253" s="4">
        <f t="shared" si="31"/>
        <v>0</v>
      </c>
      <c r="F253" s="4">
        <f t="shared" si="29"/>
        <v>0</v>
      </c>
      <c r="G253" s="4">
        <f t="shared" si="30"/>
        <v>0</v>
      </c>
      <c r="H253" s="4">
        <f t="shared" ref="H253:H316" si="34">D253-G253</f>
        <v>0</v>
      </c>
      <c r="I253" s="26">
        <f t="shared" si="25"/>
        <v>0</v>
      </c>
      <c r="K253" s="49">
        <v>5.0999999999999997E-2</v>
      </c>
    </row>
    <row r="254" spans="1:11" ht="16.05" customHeight="1" x14ac:dyDescent="0.25">
      <c r="A254" s="48">
        <f t="shared" si="32"/>
        <v>50464</v>
      </c>
      <c r="B254" s="45" t="str">
        <f t="shared" si="27"/>
        <v>A254</v>
      </c>
      <c r="C254" s="46">
        <v>242</v>
      </c>
      <c r="D254" s="4">
        <f t="shared" si="33"/>
        <v>0</v>
      </c>
      <c r="E254" s="4">
        <f t="shared" si="31"/>
        <v>0</v>
      </c>
      <c r="F254" s="4">
        <f t="shared" si="29"/>
        <v>0</v>
      </c>
      <c r="G254" s="4">
        <f t="shared" si="30"/>
        <v>0</v>
      </c>
      <c r="H254" s="4">
        <f t="shared" si="34"/>
        <v>0</v>
      </c>
      <c r="I254" s="26">
        <f t="shared" si="25"/>
        <v>0</v>
      </c>
      <c r="K254" s="49">
        <v>5.0999999999999997E-2</v>
      </c>
    </row>
    <row r="255" spans="1:11" ht="16.05" customHeight="1" x14ac:dyDescent="0.25">
      <c r="A255" s="48">
        <f t="shared" si="32"/>
        <v>50495</v>
      </c>
      <c r="B255" s="45" t="str">
        <f t="shared" si="27"/>
        <v>A255</v>
      </c>
      <c r="C255" s="46">
        <v>243</v>
      </c>
      <c r="D255" s="4">
        <f t="shared" si="33"/>
        <v>0</v>
      </c>
      <c r="E255" s="4">
        <f t="shared" si="31"/>
        <v>0</v>
      </c>
      <c r="F255" s="4">
        <f t="shared" si="29"/>
        <v>0</v>
      </c>
      <c r="G255" s="4">
        <f t="shared" si="30"/>
        <v>0</v>
      </c>
      <c r="H255" s="4">
        <f t="shared" si="34"/>
        <v>0</v>
      </c>
      <c r="I255" s="26">
        <f t="shared" si="25"/>
        <v>0</v>
      </c>
      <c r="K255" s="49">
        <v>5.0999999999999997E-2</v>
      </c>
    </row>
    <row r="256" spans="1:11" ht="16.05" customHeight="1" x14ac:dyDescent="0.25">
      <c r="A256" s="48">
        <f t="shared" si="32"/>
        <v>50525</v>
      </c>
      <c r="B256" s="45" t="str">
        <f t="shared" si="27"/>
        <v>A256</v>
      </c>
      <c r="C256" s="46">
        <v>244</v>
      </c>
      <c r="D256" s="4">
        <f t="shared" si="33"/>
        <v>0</v>
      </c>
      <c r="E256" s="4">
        <f t="shared" si="31"/>
        <v>0</v>
      </c>
      <c r="F256" s="4">
        <f t="shared" si="29"/>
        <v>0</v>
      </c>
      <c r="G256" s="4">
        <f t="shared" si="30"/>
        <v>0</v>
      </c>
      <c r="H256" s="4">
        <f t="shared" si="34"/>
        <v>0</v>
      </c>
      <c r="I256" s="26">
        <f t="shared" si="25"/>
        <v>0</v>
      </c>
      <c r="K256" s="49">
        <v>5.0999999999999997E-2</v>
      </c>
    </row>
    <row r="257" spans="1:11" ht="16.05" customHeight="1" x14ac:dyDescent="0.25">
      <c r="A257" s="48">
        <f t="shared" si="32"/>
        <v>50556</v>
      </c>
      <c r="B257" s="45" t="str">
        <f t="shared" si="27"/>
        <v>A257</v>
      </c>
      <c r="C257" s="46">
        <v>245</v>
      </c>
      <c r="D257" s="4">
        <f t="shared" si="33"/>
        <v>0</v>
      </c>
      <c r="E257" s="4">
        <f t="shared" si="31"/>
        <v>0</v>
      </c>
      <c r="F257" s="4">
        <f t="shared" si="29"/>
        <v>0</v>
      </c>
      <c r="G257" s="4">
        <f t="shared" si="30"/>
        <v>0</v>
      </c>
      <c r="H257" s="4">
        <f t="shared" si="34"/>
        <v>0</v>
      </c>
      <c r="I257" s="26">
        <f t="shared" si="25"/>
        <v>0</v>
      </c>
      <c r="K257" s="49">
        <v>5.0999999999999997E-2</v>
      </c>
    </row>
    <row r="258" spans="1:11" ht="16.05" customHeight="1" x14ac:dyDescent="0.25">
      <c r="A258" s="48">
        <f t="shared" si="32"/>
        <v>50586</v>
      </c>
      <c r="B258" s="45" t="str">
        <f t="shared" si="27"/>
        <v>A258</v>
      </c>
      <c r="C258" s="46">
        <v>246</v>
      </c>
      <c r="D258" s="4">
        <f t="shared" si="33"/>
        <v>0</v>
      </c>
      <c r="E258" s="4">
        <f t="shared" si="31"/>
        <v>0</v>
      </c>
      <c r="F258" s="4">
        <f t="shared" si="29"/>
        <v>0</v>
      </c>
      <c r="G258" s="4">
        <f t="shared" si="30"/>
        <v>0</v>
      </c>
      <c r="H258" s="4">
        <f t="shared" si="34"/>
        <v>0</v>
      </c>
      <c r="I258" s="26">
        <f t="shared" si="25"/>
        <v>0</v>
      </c>
      <c r="K258" s="49">
        <v>5.0999999999999997E-2</v>
      </c>
    </row>
    <row r="259" spans="1:11" ht="16.05" customHeight="1" x14ac:dyDescent="0.25">
      <c r="A259" s="48">
        <f t="shared" si="32"/>
        <v>50617</v>
      </c>
      <c r="B259" s="45" t="str">
        <f t="shared" si="27"/>
        <v>A259</v>
      </c>
      <c r="C259" s="46">
        <v>247</v>
      </c>
      <c r="D259" s="4">
        <f t="shared" si="33"/>
        <v>0</v>
      </c>
      <c r="E259" s="4">
        <f t="shared" si="31"/>
        <v>0</v>
      </c>
      <c r="F259" s="4">
        <f t="shared" si="29"/>
        <v>0</v>
      </c>
      <c r="G259" s="4">
        <f t="shared" si="30"/>
        <v>0</v>
      </c>
      <c r="H259" s="4">
        <f t="shared" si="34"/>
        <v>0</v>
      </c>
      <c r="I259" s="26">
        <f t="shared" si="25"/>
        <v>0</v>
      </c>
      <c r="K259" s="49">
        <v>5.0999999999999997E-2</v>
      </c>
    </row>
    <row r="260" spans="1:11" ht="16.05" customHeight="1" x14ac:dyDescent="0.25">
      <c r="A260" s="48">
        <f t="shared" si="32"/>
        <v>50648</v>
      </c>
      <c r="B260" s="45" t="str">
        <f t="shared" si="27"/>
        <v>A260</v>
      </c>
      <c r="C260" s="46">
        <v>248</v>
      </c>
      <c r="D260" s="4">
        <f t="shared" si="33"/>
        <v>0</v>
      </c>
      <c r="E260" s="4">
        <f t="shared" si="31"/>
        <v>0</v>
      </c>
      <c r="F260" s="4">
        <f t="shared" si="29"/>
        <v>0</v>
      </c>
      <c r="G260" s="4">
        <f t="shared" si="30"/>
        <v>0</v>
      </c>
      <c r="H260" s="4">
        <f t="shared" si="34"/>
        <v>0</v>
      </c>
      <c r="I260" s="26">
        <f t="shared" si="25"/>
        <v>0</v>
      </c>
      <c r="K260" s="49">
        <v>5.0999999999999997E-2</v>
      </c>
    </row>
    <row r="261" spans="1:11" ht="16.05" customHeight="1" x14ac:dyDescent="0.25">
      <c r="A261" s="48">
        <f t="shared" si="32"/>
        <v>50678</v>
      </c>
      <c r="B261" s="45" t="str">
        <f t="shared" si="27"/>
        <v>A261</v>
      </c>
      <c r="C261" s="46">
        <v>249</v>
      </c>
      <c r="D261" s="4">
        <f t="shared" si="33"/>
        <v>0</v>
      </c>
      <c r="E261" s="4">
        <f t="shared" si="31"/>
        <v>0</v>
      </c>
      <c r="F261" s="4">
        <f t="shared" si="29"/>
        <v>0</v>
      </c>
      <c r="G261" s="4">
        <f t="shared" si="30"/>
        <v>0</v>
      </c>
      <c r="H261" s="4">
        <f t="shared" si="34"/>
        <v>0</v>
      </c>
      <c r="I261" s="26">
        <f t="shared" si="25"/>
        <v>0</v>
      </c>
      <c r="K261" s="49">
        <v>5.0999999999999997E-2</v>
      </c>
    </row>
    <row r="262" spans="1:11" ht="16.05" customHeight="1" x14ac:dyDescent="0.25">
      <c r="A262" s="48">
        <f t="shared" si="32"/>
        <v>50709</v>
      </c>
      <c r="B262" s="45" t="str">
        <f t="shared" si="27"/>
        <v>A262</v>
      </c>
      <c r="C262" s="46">
        <v>250</v>
      </c>
      <c r="D262" s="4">
        <f t="shared" si="33"/>
        <v>0</v>
      </c>
      <c r="E262" s="4">
        <f t="shared" si="31"/>
        <v>0</v>
      </c>
      <c r="F262" s="4">
        <f t="shared" si="29"/>
        <v>0</v>
      </c>
      <c r="G262" s="4">
        <f t="shared" si="30"/>
        <v>0</v>
      </c>
      <c r="H262" s="4">
        <f t="shared" si="34"/>
        <v>0</v>
      </c>
      <c r="I262" s="26">
        <f t="shared" si="25"/>
        <v>0</v>
      </c>
      <c r="K262" s="49">
        <v>5.0999999999999997E-2</v>
      </c>
    </row>
    <row r="263" spans="1:11" ht="16.05" customHeight="1" x14ac:dyDescent="0.25">
      <c r="A263" s="48">
        <f t="shared" si="32"/>
        <v>50739</v>
      </c>
      <c r="B263" s="45" t="str">
        <f t="shared" si="27"/>
        <v>A263</v>
      </c>
      <c r="C263" s="46">
        <v>251</v>
      </c>
      <c r="D263" s="4">
        <f t="shared" si="33"/>
        <v>0</v>
      </c>
      <c r="E263" s="4">
        <f t="shared" si="31"/>
        <v>0</v>
      </c>
      <c r="F263" s="4">
        <f t="shared" si="29"/>
        <v>0</v>
      </c>
      <c r="G263" s="4">
        <f t="shared" si="30"/>
        <v>0</v>
      </c>
      <c r="H263" s="4">
        <f t="shared" si="34"/>
        <v>0</v>
      </c>
      <c r="I263" s="26">
        <f t="shared" si="25"/>
        <v>0</v>
      </c>
      <c r="K263" s="49">
        <v>5.0999999999999997E-2</v>
      </c>
    </row>
    <row r="264" spans="1:11" ht="16.05" customHeight="1" x14ac:dyDescent="0.25">
      <c r="A264" s="48">
        <f t="shared" si="32"/>
        <v>50770</v>
      </c>
      <c r="B264" s="45" t="str">
        <f t="shared" si="27"/>
        <v>A264</v>
      </c>
      <c r="C264" s="46">
        <v>252</v>
      </c>
      <c r="D264" s="4">
        <f t="shared" si="33"/>
        <v>0</v>
      </c>
      <c r="E264" s="4">
        <f t="shared" si="31"/>
        <v>0</v>
      </c>
      <c r="F264" s="4">
        <f t="shared" si="29"/>
        <v>0</v>
      </c>
      <c r="G264" s="4">
        <f t="shared" si="30"/>
        <v>0</v>
      </c>
      <c r="H264" s="4">
        <f t="shared" si="34"/>
        <v>0</v>
      </c>
      <c r="I264" s="26">
        <f t="shared" si="25"/>
        <v>0</v>
      </c>
      <c r="K264" s="49">
        <v>5.0999999999999997E-2</v>
      </c>
    </row>
    <row r="265" spans="1:11" ht="16.05" customHeight="1" x14ac:dyDescent="0.25">
      <c r="A265" s="48">
        <f t="shared" si="32"/>
        <v>50801</v>
      </c>
      <c r="B265" s="45" t="str">
        <f t="shared" si="27"/>
        <v>A265</v>
      </c>
      <c r="C265" s="46">
        <v>253</v>
      </c>
      <c r="D265" s="4">
        <f t="shared" si="33"/>
        <v>0</v>
      </c>
      <c r="E265" s="4">
        <f t="shared" si="31"/>
        <v>0</v>
      </c>
      <c r="F265" s="4">
        <f t="shared" si="29"/>
        <v>0</v>
      </c>
      <c r="G265" s="4">
        <f t="shared" si="30"/>
        <v>0</v>
      </c>
      <c r="H265" s="4">
        <f t="shared" si="34"/>
        <v>0</v>
      </c>
      <c r="I265" s="26">
        <f t="shared" si="25"/>
        <v>0</v>
      </c>
      <c r="K265" s="49">
        <v>5.0999999999999997E-2</v>
      </c>
    </row>
    <row r="266" spans="1:11" ht="16.05" customHeight="1" x14ac:dyDescent="0.25">
      <c r="A266" s="48">
        <f t="shared" si="32"/>
        <v>50829</v>
      </c>
      <c r="B266" s="45" t="str">
        <f t="shared" si="27"/>
        <v>A266</v>
      </c>
      <c r="C266" s="46">
        <v>254</v>
      </c>
      <c r="D266" s="4">
        <f t="shared" si="33"/>
        <v>0</v>
      </c>
      <c r="E266" s="4">
        <f t="shared" si="31"/>
        <v>0</v>
      </c>
      <c r="F266" s="4">
        <f t="shared" si="29"/>
        <v>0</v>
      </c>
      <c r="G266" s="4">
        <f t="shared" si="30"/>
        <v>0</v>
      </c>
      <c r="H266" s="4">
        <f t="shared" si="34"/>
        <v>0</v>
      </c>
      <c r="I266" s="26">
        <f t="shared" si="25"/>
        <v>0</v>
      </c>
      <c r="K266" s="49">
        <v>5.0999999999999997E-2</v>
      </c>
    </row>
    <row r="267" spans="1:11" ht="16.05" customHeight="1" x14ac:dyDescent="0.25">
      <c r="A267" s="48">
        <f t="shared" si="32"/>
        <v>50860</v>
      </c>
      <c r="B267" s="45" t="str">
        <f t="shared" si="27"/>
        <v>A267</v>
      </c>
      <c r="C267" s="46">
        <v>255</v>
      </c>
      <c r="D267" s="4">
        <f t="shared" si="33"/>
        <v>0</v>
      </c>
      <c r="E267" s="4">
        <f t="shared" si="31"/>
        <v>0</v>
      </c>
      <c r="F267" s="4">
        <f t="shared" si="29"/>
        <v>0</v>
      </c>
      <c r="G267" s="4">
        <f t="shared" si="30"/>
        <v>0</v>
      </c>
      <c r="H267" s="4">
        <f t="shared" si="34"/>
        <v>0</v>
      </c>
      <c r="I267" s="26">
        <f t="shared" si="25"/>
        <v>0</v>
      </c>
      <c r="K267" s="49">
        <v>5.0999999999999997E-2</v>
      </c>
    </row>
    <row r="268" spans="1:11" ht="16.05" customHeight="1" x14ac:dyDescent="0.25">
      <c r="A268" s="48">
        <f t="shared" si="32"/>
        <v>50890</v>
      </c>
      <c r="B268" s="45" t="str">
        <f t="shared" si="27"/>
        <v>A268</v>
      </c>
      <c r="C268" s="46">
        <v>256</v>
      </c>
      <c r="D268" s="4">
        <f t="shared" si="33"/>
        <v>0</v>
      </c>
      <c r="E268" s="4">
        <f t="shared" si="31"/>
        <v>0</v>
      </c>
      <c r="F268" s="4">
        <f t="shared" si="29"/>
        <v>0</v>
      </c>
      <c r="G268" s="4">
        <f t="shared" si="30"/>
        <v>0</v>
      </c>
      <c r="H268" s="4">
        <f t="shared" si="34"/>
        <v>0</v>
      </c>
      <c r="I268" s="26">
        <f t="shared" si="25"/>
        <v>0</v>
      </c>
      <c r="K268" s="49">
        <v>5.0999999999999997E-2</v>
      </c>
    </row>
    <row r="269" spans="1:11" ht="16.05" customHeight="1" x14ac:dyDescent="0.25">
      <c r="A269" s="48">
        <f t="shared" si="32"/>
        <v>50921</v>
      </c>
      <c r="B269" s="45" t="str">
        <f t="shared" si="27"/>
        <v>A269</v>
      </c>
      <c r="C269" s="46">
        <v>257</v>
      </c>
      <c r="D269" s="4">
        <f t="shared" si="33"/>
        <v>0</v>
      </c>
      <c r="E269" s="4">
        <f t="shared" si="31"/>
        <v>0</v>
      </c>
      <c r="F269" s="4">
        <f t="shared" si="29"/>
        <v>0</v>
      </c>
      <c r="G269" s="4">
        <f t="shared" si="30"/>
        <v>0</v>
      </c>
      <c r="H269" s="4">
        <f t="shared" si="34"/>
        <v>0</v>
      </c>
      <c r="I269" s="26">
        <f t="shared" ref="I269:I332" si="35">H269/$D$4</f>
        <v>0</v>
      </c>
      <c r="K269" s="49">
        <v>5.0999999999999997E-2</v>
      </c>
    </row>
    <row r="270" spans="1:11" ht="16.05" customHeight="1" x14ac:dyDescent="0.25">
      <c r="A270" s="48">
        <f t="shared" si="32"/>
        <v>50951</v>
      </c>
      <c r="B270" s="45" t="str">
        <f t="shared" ref="B270:B333" si="36">"A"&amp;ROW(A270)</f>
        <v>A270</v>
      </c>
      <c r="C270" s="46">
        <v>258</v>
      </c>
      <c r="D270" s="4">
        <f t="shared" si="33"/>
        <v>0</v>
      </c>
      <c r="E270" s="4">
        <f t="shared" si="31"/>
        <v>0</v>
      </c>
      <c r="F270" s="4">
        <f t="shared" ref="F270:F333" si="37">IF($D$6+1-C270&lt;=0,0,IF($D$9="Beginning",(D270-E270)*K270/12,D270*K270/12))</f>
        <v>0</v>
      </c>
      <c r="G270" s="4">
        <f t="shared" ref="G270:G333" si="38">IF(ROUND($D$6+1-C270,2)&lt;=0,0,E270-F270)</f>
        <v>0</v>
      </c>
      <c r="H270" s="4">
        <f t="shared" si="34"/>
        <v>0</v>
      </c>
      <c r="I270" s="26">
        <f t="shared" si="35"/>
        <v>0</v>
      </c>
      <c r="K270" s="49">
        <v>5.0999999999999997E-2</v>
      </c>
    </row>
    <row r="271" spans="1:11" ht="16.05" customHeight="1" x14ac:dyDescent="0.25">
      <c r="A271" s="48">
        <f t="shared" si="32"/>
        <v>50982</v>
      </c>
      <c r="B271" s="45" t="str">
        <f t="shared" si="36"/>
        <v>A271</v>
      </c>
      <c r="C271" s="46">
        <v>259</v>
      </c>
      <c r="D271" s="4">
        <f t="shared" si="33"/>
        <v>0</v>
      </c>
      <c r="E271" s="4">
        <f t="shared" ref="E271:E334" si="39">IF($D$6+1-C271&lt;=0,0,IF($D$9="Beginning",PMT(K270/12,$D$6+1-C271,-(D270-E270),-PV(K270/12,1,0,$D$10),0),PMT(K271/12,$D$6+1-C271,-D271,$D$10,0)))</f>
        <v>0</v>
      </c>
      <c r="F271" s="4">
        <f t="shared" si="37"/>
        <v>0</v>
      </c>
      <c r="G271" s="4">
        <f t="shared" si="38"/>
        <v>0</v>
      </c>
      <c r="H271" s="4">
        <f t="shared" si="34"/>
        <v>0</v>
      </c>
      <c r="I271" s="26">
        <f t="shared" si="35"/>
        <v>0</v>
      </c>
      <c r="K271" s="49">
        <v>5.0999999999999997E-2</v>
      </c>
    </row>
    <row r="272" spans="1:11" ht="16.05" customHeight="1" x14ac:dyDescent="0.25">
      <c r="A272" s="48">
        <f t="shared" si="32"/>
        <v>51013</v>
      </c>
      <c r="B272" s="45" t="str">
        <f t="shared" si="36"/>
        <v>A272</v>
      </c>
      <c r="C272" s="46">
        <v>260</v>
      </c>
      <c r="D272" s="4">
        <f t="shared" si="33"/>
        <v>0</v>
      </c>
      <c r="E272" s="4">
        <f t="shared" si="39"/>
        <v>0</v>
      </c>
      <c r="F272" s="4">
        <f t="shared" si="37"/>
        <v>0</v>
      </c>
      <c r="G272" s="4">
        <f t="shared" si="38"/>
        <v>0</v>
      </c>
      <c r="H272" s="4">
        <f t="shared" si="34"/>
        <v>0</v>
      </c>
      <c r="I272" s="26">
        <f t="shared" si="35"/>
        <v>0</v>
      </c>
      <c r="K272" s="49">
        <v>5.0999999999999997E-2</v>
      </c>
    </row>
    <row r="273" spans="1:11" ht="16.05" customHeight="1" x14ac:dyDescent="0.25">
      <c r="A273" s="48">
        <f t="shared" si="32"/>
        <v>51043</v>
      </c>
      <c r="B273" s="45" t="str">
        <f t="shared" si="36"/>
        <v>A273</v>
      </c>
      <c r="C273" s="46">
        <v>261</v>
      </c>
      <c r="D273" s="4">
        <f t="shared" si="33"/>
        <v>0</v>
      </c>
      <c r="E273" s="4">
        <f t="shared" si="39"/>
        <v>0</v>
      </c>
      <c r="F273" s="4">
        <f t="shared" si="37"/>
        <v>0</v>
      </c>
      <c r="G273" s="4">
        <f t="shared" si="38"/>
        <v>0</v>
      </c>
      <c r="H273" s="4">
        <f t="shared" si="34"/>
        <v>0</v>
      </c>
      <c r="I273" s="26">
        <f t="shared" si="35"/>
        <v>0</v>
      </c>
      <c r="K273" s="49">
        <v>5.0999999999999997E-2</v>
      </c>
    </row>
    <row r="274" spans="1:11" ht="16.05" customHeight="1" x14ac:dyDescent="0.25">
      <c r="A274" s="48">
        <f t="shared" si="32"/>
        <v>51074</v>
      </c>
      <c r="B274" s="45" t="str">
        <f t="shared" si="36"/>
        <v>A274</v>
      </c>
      <c r="C274" s="46">
        <v>262</v>
      </c>
      <c r="D274" s="4">
        <f t="shared" si="33"/>
        <v>0</v>
      </c>
      <c r="E274" s="4">
        <f t="shared" si="39"/>
        <v>0</v>
      </c>
      <c r="F274" s="4">
        <f t="shared" si="37"/>
        <v>0</v>
      </c>
      <c r="G274" s="4">
        <f t="shared" si="38"/>
        <v>0</v>
      </c>
      <c r="H274" s="4">
        <f t="shared" si="34"/>
        <v>0</v>
      </c>
      <c r="I274" s="26">
        <f t="shared" si="35"/>
        <v>0</v>
      </c>
      <c r="K274" s="49">
        <v>5.0999999999999997E-2</v>
      </c>
    </row>
    <row r="275" spans="1:11" ht="16.05" customHeight="1" x14ac:dyDescent="0.25">
      <c r="A275" s="48">
        <f t="shared" si="32"/>
        <v>51104</v>
      </c>
      <c r="B275" s="45" t="str">
        <f t="shared" si="36"/>
        <v>A275</v>
      </c>
      <c r="C275" s="46">
        <v>263</v>
      </c>
      <c r="D275" s="4">
        <f t="shared" si="33"/>
        <v>0</v>
      </c>
      <c r="E275" s="4">
        <f t="shared" si="39"/>
        <v>0</v>
      </c>
      <c r="F275" s="4">
        <f t="shared" si="37"/>
        <v>0</v>
      </c>
      <c r="G275" s="4">
        <f t="shared" si="38"/>
        <v>0</v>
      </c>
      <c r="H275" s="4">
        <f t="shared" si="34"/>
        <v>0</v>
      </c>
      <c r="I275" s="26">
        <f t="shared" si="35"/>
        <v>0</v>
      </c>
      <c r="K275" s="49">
        <v>5.0999999999999997E-2</v>
      </c>
    </row>
    <row r="276" spans="1:11" ht="16.05" customHeight="1" x14ac:dyDescent="0.25">
      <c r="A276" s="48">
        <f t="shared" si="32"/>
        <v>51135</v>
      </c>
      <c r="B276" s="45" t="str">
        <f t="shared" si="36"/>
        <v>A276</v>
      </c>
      <c r="C276" s="46">
        <v>264</v>
      </c>
      <c r="D276" s="4">
        <f t="shared" si="33"/>
        <v>0</v>
      </c>
      <c r="E276" s="4">
        <f t="shared" si="39"/>
        <v>0</v>
      </c>
      <c r="F276" s="4">
        <f t="shared" si="37"/>
        <v>0</v>
      </c>
      <c r="G276" s="4">
        <f t="shared" si="38"/>
        <v>0</v>
      </c>
      <c r="H276" s="4">
        <f t="shared" si="34"/>
        <v>0</v>
      </c>
      <c r="I276" s="26">
        <f t="shared" si="35"/>
        <v>0</v>
      </c>
      <c r="K276" s="49">
        <v>5.0999999999999997E-2</v>
      </c>
    </row>
    <row r="277" spans="1:11" ht="16.05" customHeight="1" x14ac:dyDescent="0.25">
      <c r="A277" s="48">
        <f t="shared" si="32"/>
        <v>51166</v>
      </c>
      <c r="B277" s="45" t="str">
        <f t="shared" si="36"/>
        <v>A277</v>
      </c>
      <c r="C277" s="46">
        <v>265</v>
      </c>
      <c r="D277" s="4">
        <f t="shared" si="33"/>
        <v>0</v>
      </c>
      <c r="E277" s="4">
        <f t="shared" si="39"/>
        <v>0</v>
      </c>
      <c r="F277" s="4">
        <f t="shared" si="37"/>
        <v>0</v>
      </c>
      <c r="G277" s="4">
        <f t="shared" si="38"/>
        <v>0</v>
      </c>
      <c r="H277" s="4">
        <f t="shared" si="34"/>
        <v>0</v>
      </c>
      <c r="I277" s="26">
        <f t="shared" si="35"/>
        <v>0</v>
      </c>
      <c r="K277" s="49">
        <v>5.0999999999999997E-2</v>
      </c>
    </row>
    <row r="278" spans="1:11" ht="16.05" customHeight="1" x14ac:dyDescent="0.25">
      <c r="A278" s="48">
        <f t="shared" si="32"/>
        <v>51195</v>
      </c>
      <c r="B278" s="45" t="str">
        <f t="shared" si="36"/>
        <v>A278</v>
      </c>
      <c r="C278" s="46">
        <v>266</v>
      </c>
      <c r="D278" s="4">
        <f t="shared" si="33"/>
        <v>0</v>
      </c>
      <c r="E278" s="4">
        <f t="shared" si="39"/>
        <v>0</v>
      </c>
      <c r="F278" s="4">
        <f t="shared" si="37"/>
        <v>0</v>
      </c>
      <c r="G278" s="4">
        <f t="shared" si="38"/>
        <v>0</v>
      </c>
      <c r="H278" s="4">
        <f t="shared" si="34"/>
        <v>0</v>
      </c>
      <c r="I278" s="26">
        <f t="shared" si="35"/>
        <v>0</v>
      </c>
      <c r="K278" s="49">
        <v>5.0999999999999997E-2</v>
      </c>
    </row>
    <row r="279" spans="1:11" ht="16.05" customHeight="1" x14ac:dyDescent="0.25">
      <c r="A279" s="48">
        <f t="shared" si="32"/>
        <v>51226</v>
      </c>
      <c r="B279" s="45" t="str">
        <f t="shared" si="36"/>
        <v>A279</v>
      </c>
      <c r="C279" s="46">
        <v>267</v>
      </c>
      <c r="D279" s="4">
        <f t="shared" si="33"/>
        <v>0</v>
      </c>
      <c r="E279" s="4">
        <f t="shared" si="39"/>
        <v>0</v>
      </c>
      <c r="F279" s="4">
        <f t="shared" si="37"/>
        <v>0</v>
      </c>
      <c r="G279" s="4">
        <f t="shared" si="38"/>
        <v>0</v>
      </c>
      <c r="H279" s="4">
        <f t="shared" si="34"/>
        <v>0</v>
      </c>
      <c r="I279" s="26">
        <f t="shared" si="35"/>
        <v>0</v>
      </c>
      <c r="K279" s="49">
        <v>5.0999999999999997E-2</v>
      </c>
    </row>
    <row r="280" spans="1:11" ht="16.05" customHeight="1" x14ac:dyDescent="0.25">
      <c r="A280" s="48">
        <f t="shared" si="32"/>
        <v>51256</v>
      </c>
      <c r="B280" s="45" t="str">
        <f t="shared" si="36"/>
        <v>A280</v>
      </c>
      <c r="C280" s="46">
        <v>268</v>
      </c>
      <c r="D280" s="4">
        <f t="shared" si="33"/>
        <v>0</v>
      </c>
      <c r="E280" s="4">
        <f t="shared" si="39"/>
        <v>0</v>
      </c>
      <c r="F280" s="4">
        <f t="shared" si="37"/>
        <v>0</v>
      </c>
      <c r="G280" s="4">
        <f t="shared" si="38"/>
        <v>0</v>
      </c>
      <c r="H280" s="4">
        <f t="shared" si="34"/>
        <v>0</v>
      </c>
      <c r="I280" s="26">
        <f t="shared" si="35"/>
        <v>0</v>
      </c>
      <c r="K280" s="49">
        <v>5.0999999999999997E-2</v>
      </c>
    </row>
    <row r="281" spans="1:11" ht="16.05" customHeight="1" x14ac:dyDescent="0.25">
      <c r="A281" s="48">
        <f t="shared" si="32"/>
        <v>51287</v>
      </c>
      <c r="B281" s="45" t="str">
        <f t="shared" si="36"/>
        <v>A281</v>
      </c>
      <c r="C281" s="46">
        <v>269</v>
      </c>
      <c r="D281" s="4">
        <f t="shared" si="33"/>
        <v>0</v>
      </c>
      <c r="E281" s="4">
        <f t="shared" si="39"/>
        <v>0</v>
      </c>
      <c r="F281" s="4">
        <f t="shared" si="37"/>
        <v>0</v>
      </c>
      <c r="G281" s="4">
        <f t="shared" si="38"/>
        <v>0</v>
      </c>
      <c r="H281" s="4">
        <f t="shared" si="34"/>
        <v>0</v>
      </c>
      <c r="I281" s="26">
        <f t="shared" si="35"/>
        <v>0</v>
      </c>
      <c r="K281" s="49">
        <v>5.0999999999999997E-2</v>
      </c>
    </row>
    <row r="282" spans="1:11" ht="16.05" customHeight="1" x14ac:dyDescent="0.25">
      <c r="A282" s="48">
        <f t="shared" si="32"/>
        <v>51317</v>
      </c>
      <c r="B282" s="45" t="str">
        <f t="shared" si="36"/>
        <v>A282</v>
      </c>
      <c r="C282" s="46">
        <v>270</v>
      </c>
      <c r="D282" s="4">
        <f t="shared" si="33"/>
        <v>0</v>
      </c>
      <c r="E282" s="4">
        <f t="shared" si="39"/>
        <v>0</v>
      </c>
      <c r="F282" s="4">
        <f t="shared" si="37"/>
        <v>0</v>
      </c>
      <c r="G282" s="4">
        <f t="shared" si="38"/>
        <v>0</v>
      </c>
      <c r="H282" s="4">
        <f t="shared" si="34"/>
        <v>0</v>
      </c>
      <c r="I282" s="26">
        <f t="shared" si="35"/>
        <v>0</v>
      </c>
      <c r="K282" s="49">
        <v>5.0999999999999997E-2</v>
      </c>
    </row>
    <row r="283" spans="1:11" ht="16.05" customHeight="1" x14ac:dyDescent="0.25">
      <c r="A283" s="48">
        <f t="shared" si="32"/>
        <v>51348</v>
      </c>
      <c r="B283" s="45" t="str">
        <f t="shared" si="36"/>
        <v>A283</v>
      </c>
      <c r="C283" s="46">
        <v>271</v>
      </c>
      <c r="D283" s="4">
        <f t="shared" si="33"/>
        <v>0</v>
      </c>
      <c r="E283" s="4">
        <f t="shared" si="39"/>
        <v>0</v>
      </c>
      <c r="F283" s="4">
        <f t="shared" si="37"/>
        <v>0</v>
      </c>
      <c r="G283" s="4">
        <f t="shared" si="38"/>
        <v>0</v>
      </c>
      <c r="H283" s="4">
        <f t="shared" si="34"/>
        <v>0</v>
      </c>
      <c r="I283" s="26">
        <f t="shared" si="35"/>
        <v>0</v>
      </c>
      <c r="K283" s="49">
        <v>5.0999999999999997E-2</v>
      </c>
    </row>
    <row r="284" spans="1:11" ht="16.05" customHeight="1" x14ac:dyDescent="0.25">
      <c r="A284" s="48">
        <f t="shared" si="32"/>
        <v>51379</v>
      </c>
      <c r="B284" s="45" t="str">
        <f t="shared" si="36"/>
        <v>A284</v>
      </c>
      <c r="C284" s="46">
        <v>272</v>
      </c>
      <c r="D284" s="4">
        <f t="shared" si="33"/>
        <v>0</v>
      </c>
      <c r="E284" s="4">
        <f t="shared" si="39"/>
        <v>0</v>
      </c>
      <c r="F284" s="4">
        <f t="shared" si="37"/>
        <v>0</v>
      </c>
      <c r="G284" s="4">
        <f t="shared" si="38"/>
        <v>0</v>
      </c>
      <c r="H284" s="4">
        <f t="shared" si="34"/>
        <v>0</v>
      </c>
      <c r="I284" s="26">
        <f t="shared" si="35"/>
        <v>0</v>
      </c>
      <c r="K284" s="49">
        <v>5.0999999999999997E-2</v>
      </c>
    </row>
    <row r="285" spans="1:11" ht="16.05" customHeight="1" x14ac:dyDescent="0.25">
      <c r="A285" s="48">
        <f t="shared" si="32"/>
        <v>51409</v>
      </c>
      <c r="B285" s="45" t="str">
        <f t="shared" si="36"/>
        <v>A285</v>
      </c>
      <c r="C285" s="46">
        <v>273</v>
      </c>
      <c r="D285" s="4">
        <f t="shared" si="33"/>
        <v>0</v>
      </c>
      <c r="E285" s="4">
        <f t="shared" si="39"/>
        <v>0</v>
      </c>
      <c r="F285" s="4">
        <f t="shared" si="37"/>
        <v>0</v>
      </c>
      <c r="G285" s="4">
        <f t="shared" si="38"/>
        <v>0</v>
      </c>
      <c r="H285" s="4">
        <f t="shared" si="34"/>
        <v>0</v>
      </c>
      <c r="I285" s="26">
        <f t="shared" si="35"/>
        <v>0</v>
      </c>
      <c r="K285" s="49">
        <v>5.0999999999999997E-2</v>
      </c>
    </row>
    <row r="286" spans="1:11" ht="16.05" customHeight="1" x14ac:dyDescent="0.25">
      <c r="A286" s="48">
        <f t="shared" si="32"/>
        <v>51440</v>
      </c>
      <c r="B286" s="45" t="str">
        <f t="shared" si="36"/>
        <v>A286</v>
      </c>
      <c r="C286" s="46">
        <v>274</v>
      </c>
      <c r="D286" s="4">
        <f t="shared" si="33"/>
        <v>0</v>
      </c>
      <c r="E286" s="4">
        <f t="shared" si="39"/>
        <v>0</v>
      </c>
      <c r="F286" s="4">
        <f t="shared" si="37"/>
        <v>0</v>
      </c>
      <c r="G286" s="4">
        <f t="shared" si="38"/>
        <v>0</v>
      </c>
      <c r="H286" s="4">
        <f t="shared" si="34"/>
        <v>0</v>
      </c>
      <c r="I286" s="26">
        <f t="shared" si="35"/>
        <v>0</v>
      </c>
      <c r="K286" s="49">
        <v>5.0999999999999997E-2</v>
      </c>
    </row>
    <row r="287" spans="1:11" ht="16.05" customHeight="1" x14ac:dyDescent="0.25">
      <c r="A287" s="48">
        <f t="shared" si="32"/>
        <v>51470</v>
      </c>
      <c r="B287" s="45" t="str">
        <f t="shared" si="36"/>
        <v>A287</v>
      </c>
      <c r="C287" s="46">
        <v>275</v>
      </c>
      <c r="D287" s="4">
        <f t="shared" si="33"/>
        <v>0</v>
      </c>
      <c r="E287" s="4">
        <f t="shared" si="39"/>
        <v>0</v>
      </c>
      <c r="F287" s="4">
        <f t="shared" si="37"/>
        <v>0</v>
      </c>
      <c r="G287" s="4">
        <f t="shared" si="38"/>
        <v>0</v>
      </c>
      <c r="H287" s="4">
        <f t="shared" si="34"/>
        <v>0</v>
      </c>
      <c r="I287" s="26">
        <f t="shared" si="35"/>
        <v>0</v>
      </c>
      <c r="K287" s="49">
        <v>5.0999999999999997E-2</v>
      </c>
    </row>
    <row r="288" spans="1:11" ht="16.05" customHeight="1" x14ac:dyDescent="0.25">
      <c r="A288" s="48">
        <f t="shared" si="32"/>
        <v>51501</v>
      </c>
      <c r="B288" s="45" t="str">
        <f t="shared" si="36"/>
        <v>A288</v>
      </c>
      <c r="C288" s="46">
        <v>276</v>
      </c>
      <c r="D288" s="4">
        <f t="shared" si="33"/>
        <v>0</v>
      </c>
      <c r="E288" s="4">
        <f t="shared" si="39"/>
        <v>0</v>
      </c>
      <c r="F288" s="4">
        <f t="shared" si="37"/>
        <v>0</v>
      </c>
      <c r="G288" s="4">
        <f t="shared" si="38"/>
        <v>0</v>
      </c>
      <c r="H288" s="4">
        <f t="shared" si="34"/>
        <v>0</v>
      </c>
      <c r="I288" s="26">
        <f t="shared" si="35"/>
        <v>0</v>
      </c>
      <c r="K288" s="49">
        <v>5.0999999999999997E-2</v>
      </c>
    </row>
    <row r="289" spans="1:11" ht="16.05" customHeight="1" x14ac:dyDescent="0.25">
      <c r="A289" s="48">
        <f t="shared" si="32"/>
        <v>51532</v>
      </c>
      <c r="B289" s="45" t="str">
        <f t="shared" si="36"/>
        <v>A289</v>
      </c>
      <c r="C289" s="46">
        <v>277</v>
      </c>
      <c r="D289" s="4">
        <f t="shared" si="33"/>
        <v>0</v>
      </c>
      <c r="E289" s="4">
        <f t="shared" si="39"/>
        <v>0</v>
      </c>
      <c r="F289" s="4">
        <f t="shared" si="37"/>
        <v>0</v>
      </c>
      <c r="G289" s="4">
        <f t="shared" si="38"/>
        <v>0</v>
      </c>
      <c r="H289" s="4">
        <f t="shared" si="34"/>
        <v>0</v>
      </c>
      <c r="I289" s="26">
        <f t="shared" si="35"/>
        <v>0</v>
      </c>
      <c r="K289" s="49">
        <v>5.0999999999999997E-2</v>
      </c>
    </row>
    <row r="290" spans="1:11" ht="16.05" customHeight="1" x14ac:dyDescent="0.25">
      <c r="A290" s="48">
        <f t="shared" si="32"/>
        <v>51560</v>
      </c>
      <c r="B290" s="45" t="str">
        <f t="shared" si="36"/>
        <v>A290</v>
      </c>
      <c r="C290" s="46">
        <v>278</v>
      </c>
      <c r="D290" s="4">
        <f t="shared" si="33"/>
        <v>0</v>
      </c>
      <c r="E290" s="4">
        <f t="shared" si="39"/>
        <v>0</v>
      </c>
      <c r="F290" s="4">
        <f t="shared" si="37"/>
        <v>0</v>
      </c>
      <c r="G290" s="4">
        <f t="shared" si="38"/>
        <v>0</v>
      </c>
      <c r="H290" s="4">
        <f t="shared" si="34"/>
        <v>0</v>
      </c>
      <c r="I290" s="26">
        <f t="shared" si="35"/>
        <v>0</v>
      </c>
      <c r="K290" s="49">
        <v>5.0999999999999997E-2</v>
      </c>
    </row>
    <row r="291" spans="1:11" ht="16.05" customHeight="1" x14ac:dyDescent="0.25">
      <c r="A291" s="48">
        <f t="shared" si="32"/>
        <v>51591</v>
      </c>
      <c r="B291" s="45" t="str">
        <f t="shared" si="36"/>
        <v>A291</v>
      </c>
      <c r="C291" s="46">
        <v>279</v>
      </c>
      <c r="D291" s="4">
        <f t="shared" si="33"/>
        <v>0</v>
      </c>
      <c r="E291" s="4">
        <f t="shared" si="39"/>
        <v>0</v>
      </c>
      <c r="F291" s="4">
        <f t="shared" si="37"/>
        <v>0</v>
      </c>
      <c r="G291" s="4">
        <f t="shared" si="38"/>
        <v>0</v>
      </c>
      <c r="H291" s="4">
        <f t="shared" si="34"/>
        <v>0</v>
      </c>
      <c r="I291" s="26">
        <f t="shared" si="35"/>
        <v>0</v>
      </c>
      <c r="K291" s="49">
        <v>5.0999999999999997E-2</v>
      </c>
    </row>
    <row r="292" spans="1:11" ht="16.05" customHeight="1" x14ac:dyDescent="0.25">
      <c r="A292" s="48">
        <f t="shared" si="32"/>
        <v>51621</v>
      </c>
      <c r="B292" s="45" t="str">
        <f t="shared" si="36"/>
        <v>A292</v>
      </c>
      <c r="C292" s="46">
        <v>280</v>
      </c>
      <c r="D292" s="4">
        <f t="shared" si="33"/>
        <v>0</v>
      </c>
      <c r="E292" s="4">
        <f t="shared" si="39"/>
        <v>0</v>
      </c>
      <c r="F292" s="4">
        <f t="shared" si="37"/>
        <v>0</v>
      </c>
      <c r="G292" s="4">
        <f t="shared" si="38"/>
        <v>0</v>
      </c>
      <c r="H292" s="4">
        <f t="shared" si="34"/>
        <v>0</v>
      </c>
      <c r="I292" s="26">
        <f t="shared" si="35"/>
        <v>0</v>
      </c>
      <c r="K292" s="49">
        <v>5.0999999999999997E-2</v>
      </c>
    </row>
    <row r="293" spans="1:11" ht="16.05" customHeight="1" x14ac:dyDescent="0.25">
      <c r="A293" s="48">
        <f t="shared" si="32"/>
        <v>51652</v>
      </c>
      <c r="B293" s="45" t="str">
        <f t="shared" si="36"/>
        <v>A293</v>
      </c>
      <c r="C293" s="46">
        <v>281</v>
      </c>
      <c r="D293" s="4">
        <f t="shared" si="33"/>
        <v>0</v>
      </c>
      <c r="E293" s="4">
        <f t="shared" si="39"/>
        <v>0</v>
      </c>
      <c r="F293" s="4">
        <f t="shared" si="37"/>
        <v>0</v>
      </c>
      <c r="G293" s="4">
        <f t="shared" si="38"/>
        <v>0</v>
      </c>
      <c r="H293" s="4">
        <f t="shared" si="34"/>
        <v>0</v>
      </c>
      <c r="I293" s="26">
        <f t="shared" si="35"/>
        <v>0</v>
      </c>
      <c r="K293" s="49">
        <v>5.0999999999999997E-2</v>
      </c>
    </row>
    <row r="294" spans="1:11" ht="16.05" customHeight="1" x14ac:dyDescent="0.25">
      <c r="A294" s="48">
        <f t="shared" si="32"/>
        <v>51682</v>
      </c>
      <c r="B294" s="45" t="str">
        <f t="shared" si="36"/>
        <v>A294</v>
      </c>
      <c r="C294" s="46">
        <v>282</v>
      </c>
      <c r="D294" s="4">
        <f t="shared" si="33"/>
        <v>0</v>
      </c>
      <c r="E294" s="4">
        <f t="shared" si="39"/>
        <v>0</v>
      </c>
      <c r="F294" s="4">
        <f t="shared" si="37"/>
        <v>0</v>
      </c>
      <c r="G294" s="4">
        <f t="shared" si="38"/>
        <v>0</v>
      </c>
      <c r="H294" s="4">
        <f t="shared" si="34"/>
        <v>0</v>
      </c>
      <c r="I294" s="26">
        <f t="shared" si="35"/>
        <v>0</v>
      </c>
      <c r="K294" s="49">
        <v>5.0999999999999997E-2</v>
      </c>
    </row>
    <row r="295" spans="1:11" ht="16.05" customHeight="1" x14ac:dyDescent="0.25">
      <c r="A295" s="48">
        <f t="shared" si="32"/>
        <v>51713</v>
      </c>
      <c r="B295" s="45" t="str">
        <f t="shared" si="36"/>
        <v>A295</v>
      </c>
      <c r="C295" s="46">
        <v>283</v>
      </c>
      <c r="D295" s="4">
        <f t="shared" si="33"/>
        <v>0</v>
      </c>
      <c r="E295" s="4">
        <f t="shared" si="39"/>
        <v>0</v>
      </c>
      <c r="F295" s="4">
        <f t="shared" si="37"/>
        <v>0</v>
      </c>
      <c r="G295" s="4">
        <f t="shared" si="38"/>
        <v>0</v>
      </c>
      <c r="H295" s="4">
        <f t="shared" si="34"/>
        <v>0</v>
      </c>
      <c r="I295" s="26">
        <f t="shared" si="35"/>
        <v>0</v>
      </c>
      <c r="K295" s="49">
        <v>5.0999999999999997E-2</v>
      </c>
    </row>
    <row r="296" spans="1:11" ht="16.05" customHeight="1" x14ac:dyDescent="0.25">
      <c r="A296" s="48">
        <f t="shared" si="32"/>
        <v>51744</v>
      </c>
      <c r="B296" s="45" t="str">
        <f t="shared" si="36"/>
        <v>A296</v>
      </c>
      <c r="C296" s="46">
        <v>284</v>
      </c>
      <c r="D296" s="4">
        <f t="shared" si="33"/>
        <v>0</v>
      </c>
      <c r="E296" s="4">
        <f t="shared" si="39"/>
        <v>0</v>
      </c>
      <c r="F296" s="4">
        <f t="shared" si="37"/>
        <v>0</v>
      </c>
      <c r="G296" s="4">
        <f t="shared" si="38"/>
        <v>0</v>
      </c>
      <c r="H296" s="4">
        <f t="shared" si="34"/>
        <v>0</v>
      </c>
      <c r="I296" s="26">
        <f t="shared" si="35"/>
        <v>0</v>
      </c>
      <c r="K296" s="49">
        <v>5.0999999999999997E-2</v>
      </c>
    </row>
    <row r="297" spans="1:11" ht="16.05" customHeight="1" x14ac:dyDescent="0.25">
      <c r="A297" s="48">
        <f t="shared" si="32"/>
        <v>51774</v>
      </c>
      <c r="B297" s="45" t="str">
        <f t="shared" si="36"/>
        <v>A297</v>
      </c>
      <c r="C297" s="46">
        <v>285</v>
      </c>
      <c r="D297" s="4">
        <f t="shared" si="33"/>
        <v>0</v>
      </c>
      <c r="E297" s="4">
        <f t="shared" si="39"/>
        <v>0</v>
      </c>
      <c r="F297" s="4">
        <f t="shared" si="37"/>
        <v>0</v>
      </c>
      <c r="G297" s="4">
        <f t="shared" si="38"/>
        <v>0</v>
      </c>
      <c r="H297" s="4">
        <f t="shared" si="34"/>
        <v>0</v>
      </c>
      <c r="I297" s="26">
        <f t="shared" si="35"/>
        <v>0</v>
      </c>
      <c r="K297" s="49">
        <v>5.0999999999999997E-2</v>
      </c>
    </row>
    <row r="298" spans="1:11" ht="16.05" customHeight="1" x14ac:dyDescent="0.25">
      <c r="A298" s="48">
        <f t="shared" si="32"/>
        <v>51805</v>
      </c>
      <c r="B298" s="45" t="str">
        <f t="shared" si="36"/>
        <v>A298</v>
      </c>
      <c r="C298" s="46">
        <v>286</v>
      </c>
      <c r="D298" s="4">
        <f t="shared" si="33"/>
        <v>0</v>
      </c>
      <c r="E298" s="4">
        <f t="shared" si="39"/>
        <v>0</v>
      </c>
      <c r="F298" s="4">
        <f t="shared" si="37"/>
        <v>0</v>
      </c>
      <c r="G298" s="4">
        <f t="shared" si="38"/>
        <v>0</v>
      </c>
      <c r="H298" s="4">
        <f t="shared" si="34"/>
        <v>0</v>
      </c>
      <c r="I298" s="26">
        <f t="shared" si="35"/>
        <v>0</v>
      </c>
      <c r="K298" s="49">
        <v>5.0999999999999997E-2</v>
      </c>
    </row>
    <row r="299" spans="1:11" ht="16.05" customHeight="1" x14ac:dyDescent="0.25">
      <c r="A299" s="48">
        <f t="shared" si="32"/>
        <v>51835</v>
      </c>
      <c r="B299" s="45" t="str">
        <f t="shared" si="36"/>
        <v>A299</v>
      </c>
      <c r="C299" s="46">
        <v>287</v>
      </c>
      <c r="D299" s="4">
        <f t="shared" si="33"/>
        <v>0</v>
      </c>
      <c r="E299" s="4">
        <f t="shared" si="39"/>
        <v>0</v>
      </c>
      <c r="F299" s="4">
        <f t="shared" si="37"/>
        <v>0</v>
      </c>
      <c r="G299" s="4">
        <f t="shared" si="38"/>
        <v>0</v>
      </c>
      <c r="H299" s="4">
        <f t="shared" si="34"/>
        <v>0</v>
      </c>
      <c r="I299" s="26">
        <f t="shared" si="35"/>
        <v>0</v>
      </c>
      <c r="K299" s="49">
        <v>5.0999999999999997E-2</v>
      </c>
    </row>
    <row r="300" spans="1:11" ht="16.05" customHeight="1" x14ac:dyDescent="0.25">
      <c r="A300" s="48">
        <f t="shared" si="32"/>
        <v>51866</v>
      </c>
      <c r="B300" s="45" t="str">
        <f t="shared" si="36"/>
        <v>A300</v>
      </c>
      <c r="C300" s="46">
        <v>288</v>
      </c>
      <c r="D300" s="4">
        <f t="shared" si="33"/>
        <v>0</v>
      </c>
      <c r="E300" s="4">
        <f t="shared" si="39"/>
        <v>0</v>
      </c>
      <c r="F300" s="4">
        <f t="shared" si="37"/>
        <v>0</v>
      </c>
      <c r="G300" s="4">
        <f t="shared" si="38"/>
        <v>0</v>
      </c>
      <c r="H300" s="4">
        <f t="shared" si="34"/>
        <v>0</v>
      </c>
      <c r="I300" s="26">
        <f t="shared" si="35"/>
        <v>0</v>
      </c>
      <c r="K300" s="49">
        <v>5.0999999999999997E-2</v>
      </c>
    </row>
    <row r="301" spans="1:11" ht="16.05" customHeight="1" x14ac:dyDescent="0.25">
      <c r="A301" s="48">
        <f t="shared" si="32"/>
        <v>51897</v>
      </c>
      <c r="B301" s="45" t="str">
        <f t="shared" si="36"/>
        <v>A301</v>
      </c>
      <c r="C301" s="46">
        <v>289</v>
      </c>
      <c r="D301" s="4">
        <f t="shared" si="33"/>
        <v>0</v>
      </c>
      <c r="E301" s="4">
        <f t="shared" si="39"/>
        <v>0</v>
      </c>
      <c r="F301" s="4">
        <f t="shared" si="37"/>
        <v>0</v>
      </c>
      <c r="G301" s="4">
        <f t="shared" si="38"/>
        <v>0</v>
      </c>
      <c r="H301" s="4">
        <f t="shared" si="34"/>
        <v>0</v>
      </c>
      <c r="I301" s="26">
        <f t="shared" si="35"/>
        <v>0</v>
      </c>
      <c r="K301" s="49">
        <v>5.0999999999999997E-2</v>
      </c>
    </row>
    <row r="302" spans="1:11" ht="16.05" customHeight="1" x14ac:dyDescent="0.25">
      <c r="A302" s="48">
        <f t="shared" si="32"/>
        <v>51925</v>
      </c>
      <c r="B302" s="45" t="str">
        <f t="shared" si="36"/>
        <v>A302</v>
      </c>
      <c r="C302" s="46">
        <v>290</v>
      </c>
      <c r="D302" s="4">
        <f t="shared" si="33"/>
        <v>0</v>
      </c>
      <c r="E302" s="4">
        <f t="shared" si="39"/>
        <v>0</v>
      </c>
      <c r="F302" s="4">
        <f t="shared" si="37"/>
        <v>0</v>
      </c>
      <c r="G302" s="4">
        <f t="shared" si="38"/>
        <v>0</v>
      </c>
      <c r="H302" s="4">
        <f t="shared" si="34"/>
        <v>0</v>
      </c>
      <c r="I302" s="26">
        <f t="shared" si="35"/>
        <v>0</v>
      </c>
      <c r="K302" s="49">
        <v>5.0999999999999997E-2</v>
      </c>
    </row>
    <row r="303" spans="1:11" ht="16.05" customHeight="1" x14ac:dyDescent="0.25">
      <c r="A303" s="48">
        <f t="shared" si="32"/>
        <v>51956</v>
      </c>
      <c r="B303" s="45" t="str">
        <f t="shared" si="36"/>
        <v>A303</v>
      </c>
      <c r="C303" s="46">
        <v>291</v>
      </c>
      <c r="D303" s="4">
        <f t="shared" si="33"/>
        <v>0</v>
      </c>
      <c r="E303" s="4">
        <f t="shared" si="39"/>
        <v>0</v>
      </c>
      <c r="F303" s="4">
        <f t="shared" si="37"/>
        <v>0</v>
      </c>
      <c r="G303" s="4">
        <f t="shared" si="38"/>
        <v>0</v>
      </c>
      <c r="H303" s="4">
        <f t="shared" si="34"/>
        <v>0</v>
      </c>
      <c r="I303" s="26">
        <f t="shared" si="35"/>
        <v>0</v>
      </c>
      <c r="K303" s="49">
        <v>5.0999999999999997E-2</v>
      </c>
    </row>
    <row r="304" spans="1:11" ht="16.05" customHeight="1" x14ac:dyDescent="0.25">
      <c r="A304" s="48">
        <f t="shared" si="32"/>
        <v>51986</v>
      </c>
      <c r="B304" s="45" t="str">
        <f t="shared" si="36"/>
        <v>A304</v>
      </c>
      <c r="C304" s="46">
        <v>292</v>
      </c>
      <c r="D304" s="4">
        <f t="shared" si="33"/>
        <v>0</v>
      </c>
      <c r="E304" s="4">
        <f t="shared" si="39"/>
        <v>0</v>
      </c>
      <c r="F304" s="4">
        <f t="shared" si="37"/>
        <v>0</v>
      </c>
      <c r="G304" s="4">
        <f t="shared" si="38"/>
        <v>0</v>
      </c>
      <c r="H304" s="4">
        <f t="shared" si="34"/>
        <v>0</v>
      </c>
      <c r="I304" s="26">
        <f t="shared" si="35"/>
        <v>0</v>
      </c>
      <c r="K304" s="49">
        <v>5.0999999999999997E-2</v>
      </c>
    </row>
    <row r="305" spans="1:11" ht="16.05" customHeight="1" x14ac:dyDescent="0.25">
      <c r="A305" s="48">
        <f t="shared" si="32"/>
        <v>52017</v>
      </c>
      <c r="B305" s="45" t="str">
        <f t="shared" si="36"/>
        <v>A305</v>
      </c>
      <c r="C305" s="46">
        <v>293</v>
      </c>
      <c r="D305" s="4">
        <f t="shared" si="33"/>
        <v>0</v>
      </c>
      <c r="E305" s="4">
        <f t="shared" si="39"/>
        <v>0</v>
      </c>
      <c r="F305" s="4">
        <f t="shared" si="37"/>
        <v>0</v>
      </c>
      <c r="G305" s="4">
        <f t="shared" si="38"/>
        <v>0</v>
      </c>
      <c r="H305" s="4">
        <f t="shared" si="34"/>
        <v>0</v>
      </c>
      <c r="I305" s="26">
        <f t="shared" si="35"/>
        <v>0</v>
      </c>
      <c r="K305" s="49">
        <v>5.0999999999999997E-2</v>
      </c>
    </row>
    <row r="306" spans="1:11" ht="16.05" customHeight="1" x14ac:dyDescent="0.25">
      <c r="A306" s="48">
        <f t="shared" si="32"/>
        <v>52047</v>
      </c>
      <c r="B306" s="45" t="str">
        <f t="shared" si="36"/>
        <v>A306</v>
      </c>
      <c r="C306" s="46">
        <v>294</v>
      </c>
      <c r="D306" s="4">
        <f t="shared" si="33"/>
        <v>0</v>
      </c>
      <c r="E306" s="4">
        <f t="shared" si="39"/>
        <v>0</v>
      </c>
      <c r="F306" s="4">
        <f t="shared" si="37"/>
        <v>0</v>
      </c>
      <c r="G306" s="4">
        <f t="shared" si="38"/>
        <v>0</v>
      </c>
      <c r="H306" s="4">
        <f t="shared" si="34"/>
        <v>0</v>
      </c>
      <c r="I306" s="26">
        <f t="shared" si="35"/>
        <v>0</v>
      </c>
      <c r="K306" s="49">
        <v>5.0999999999999997E-2</v>
      </c>
    </row>
    <row r="307" spans="1:11" ht="16.05" customHeight="1" x14ac:dyDescent="0.25">
      <c r="A307" s="48">
        <f t="shared" si="32"/>
        <v>52078</v>
      </c>
      <c r="B307" s="45" t="str">
        <f t="shared" si="36"/>
        <v>A307</v>
      </c>
      <c r="C307" s="46">
        <v>295</v>
      </c>
      <c r="D307" s="4">
        <f t="shared" si="33"/>
        <v>0</v>
      </c>
      <c r="E307" s="4">
        <f t="shared" si="39"/>
        <v>0</v>
      </c>
      <c r="F307" s="4">
        <f t="shared" si="37"/>
        <v>0</v>
      </c>
      <c r="G307" s="4">
        <f t="shared" si="38"/>
        <v>0</v>
      </c>
      <c r="H307" s="4">
        <f t="shared" si="34"/>
        <v>0</v>
      </c>
      <c r="I307" s="26">
        <f t="shared" si="35"/>
        <v>0</v>
      </c>
      <c r="K307" s="49">
        <v>5.0999999999999997E-2</v>
      </c>
    </row>
    <row r="308" spans="1:11" ht="16.05" customHeight="1" x14ac:dyDescent="0.25">
      <c r="A308" s="48">
        <f t="shared" si="32"/>
        <v>52109</v>
      </c>
      <c r="B308" s="45" t="str">
        <f t="shared" si="36"/>
        <v>A308</v>
      </c>
      <c r="C308" s="46">
        <v>296</v>
      </c>
      <c r="D308" s="4">
        <f t="shared" si="33"/>
        <v>0</v>
      </c>
      <c r="E308" s="4">
        <f t="shared" si="39"/>
        <v>0</v>
      </c>
      <c r="F308" s="4">
        <f t="shared" si="37"/>
        <v>0</v>
      </c>
      <c r="G308" s="4">
        <f t="shared" si="38"/>
        <v>0</v>
      </c>
      <c r="H308" s="4">
        <f t="shared" si="34"/>
        <v>0</v>
      </c>
      <c r="I308" s="26">
        <f t="shared" si="35"/>
        <v>0</v>
      </c>
      <c r="K308" s="49">
        <v>5.0999999999999997E-2</v>
      </c>
    </row>
    <row r="309" spans="1:11" ht="16.05" customHeight="1" x14ac:dyDescent="0.25">
      <c r="A309" s="48">
        <f t="shared" si="32"/>
        <v>52139</v>
      </c>
      <c r="B309" s="45" t="str">
        <f t="shared" si="36"/>
        <v>A309</v>
      </c>
      <c r="C309" s="46">
        <v>297</v>
      </c>
      <c r="D309" s="4">
        <f t="shared" si="33"/>
        <v>0</v>
      </c>
      <c r="E309" s="4">
        <f t="shared" si="39"/>
        <v>0</v>
      </c>
      <c r="F309" s="4">
        <f t="shared" si="37"/>
        <v>0</v>
      </c>
      <c r="G309" s="4">
        <f t="shared" si="38"/>
        <v>0</v>
      </c>
      <c r="H309" s="4">
        <f t="shared" si="34"/>
        <v>0</v>
      </c>
      <c r="I309" s="26">
        <f t="shared" si="35"/>
        <v>0</v>
      </c>
      <c r="K309" s="49">
        <v>5.0999999999999997E-2</v>
      </c>
    </row>
    <row r="310" spans="1:11" ht="16.05" customHeight="1" x14ac:dyDescent="0.25">
      <c r="A310" s="48">
        <f t="shared" si="32"/>
        <v>52170</v>
      </c>
      <c r="B310" s="45" t="str">
        <f t="shared" si="36"/>
        <v>A310</v>
      </c>
      <c r="C310" s="46">
        <v>298</v>
      </c>
      <c r="D310" s="4">
        <f t="shared" si="33"/>
        <v>0</v>
      </c>
      <c r="E310" s="4">
        <f t="shared" si="39"/>
        <v>0</v>
      </c>
      <c r="F310" s="4">
        <f t="shared" si="37"/>
        <v>0</v>
      </c>
      <c r="G310" s="4">
        <f t="shared" si="38"/>
        <v>0</v>
      </c>
      <c r="H310" s="4">
        <f t="shared" si="34"/>
        <v>0</v>
      </c>
      <c r="I310" s="26">
        <f t="shared" si="35"/>
        <v>0</v>
      </c>
      <c r="K310" s="49">
        <v>5.0999999999999997E-2</v>
      </c>
    </row>
    <row r="311" spans="1:11" ht="16.05" customHeight="1" x14ac:dyDescent="0.25">
      <c r="A311" s="48">
        <f t="shared" si="32"/>
        <v>52200</v>
      </c>
      <c r="B311" s="45" t="str">
        <f t="shared" si="36"/>
        <v>A311</v>
      </c>
      <c r="C311" s="46">
        <v>299</v>
      </c>
      <c r="D311" s="4">
        <f t="shared" si="33"/>
        <v>0</v>
      </c>
      <c r="E311" s="4">
        <f t="shared" si="39"/>
        <v>0</v>
      </c>
      <c r="F311" s="4">
        <f t="shared" si="37"/>
        <v>0</v>
      </c>
      <c r="G311" s="4">
        <f t="shared" si="38"/>
        <v>0</v>
      </c>
      <c r="H311" s="4">
        <f t="shared" si="34"/>
        <v>0</v>
      </c>
      <c r="I311" s="26">
        <f t="shared" si="35"/>
        <v>0</v>
      </c>
      <c r="K311" s="49">
        <v>5.0999999999999997E-2</v>
      </c>
    </row>
    <row r="312" spans="1:11" ht="16.05" customHeight="1" x14ac:dyDescent="0.25">
      <c r="A312" s="48">
        <f t="shared" si="32"/>
        <v>52231</v>
      </c>
      <c r="B312" s="45" t="str">
        <f t="shared" si="36"/>
        <v>A312</v>
      </c>
      <c r="C312" s="46">
        <v>300</v>
      </c>
      <c r="D312" s="4">
        <f t="shared" si="33"/>
        <v>0</v>
      </c>
      <c r="E312" s="4">
        <f t="shared" si="39"/>
        <v>0</v>
      </c>
      <c r="F312" s="4">
        <f t="shared" si="37"/>
        <v>0</v>
      </c>
      <c r="G312" s="4">
        <f t="shared" si="38"/>
        <v>0</v>
      </c>
      <c r="H312" s="4">
        <f t="shared" si="34"/>
        <v>0</v>
      </c>
      <c r="I312" s="26">
        <f t="shared" si="35"/>
        <v>0</v>
      </c>
      <c r="K312" s="49">
        <v>5.0999999999999997E-2</v>
      </c>
    </row>
    <row r="313" spans="1:11" ht="16.05" customHeight="1" x14ac:dyDescent="0.25">
      <c r="A313" s="48">
        <f t="shared" si="32"/>
        <v>52262</v>
      </c>
      <c r="B313" s="45" t="str">
        <f t="shared" si="36"/>
        <v>A313</v>
      </c>
      <c r="C313" s="46">
        <v>301</v>
      </c>
      <c r="D313" s="4">
        <f t="shared" si="33"/>
        <v>0</v>
      </c>
      <c r="E313" s="4">
        <f t="shared" si="39"/>
        <v>0</v>
      </c>
      <c r="F313" s="4">
        <f t="shared" si="37"/>
        <v>0</v>
      </c>
      <c r="G313" s="4">
        <f t="shared" si="38"/>
        <v>0</v>
      </c>
      <c r="H313" s="4">
        <f t="shared" si="34"/>
        <v>0</v>
      </c>
      <c r="I313" s="26">
        <f t="shared" si="35"/>
        <v>0</v>
      </c>
      <c r="K313" s="49">
        <v>5.0999999999999997E-2</v>
      </c>
    </row>
    <row r="314" spans="1:11" ht="16.05" customHeight="1" x14ac:dyDescent="0.25">
      <c r="A314" s="48">
        <f t="shared" si="32"/>
        <v>52290</v>
      </c>
      <c r="B314" s="45" t="str">
        <f t="shared" si="36"/>
        <v>A314</v>
      </c>
      <c r="C314" s="46">
        <v>302</v>
      </c>
      <c r="D314" s="4">
        <f t="shared" si="33"/>
        <v>0</v>
      </c>
      <c r="E314" s="4">
        <f t="shared" si="39"/>
        <v>0</v>
      </c>
      <c r="F314" s="4">
        <f t="shared" si="37"/>
        <v>0</v>
      </c>
      <c r="G314" s="4">
        <f t="shared" si="38"/>
        <v>0</v>
      </c>
      <c r="H314" s="4">
        <f t="shared" si="34"/>
        <v>0</v>
      </c>
      <c r="I314" s="26">
        <f t="shared" si="35"/>
        <v>0</v>
      </c>
      <c r="K314" s="49">
        <v>5.0999999999999997E-2</v>
      </c>
    </row>
    <row r="315" spans="1:11" ht="16.05" customHeight="1" x14ac:dyDescent="0.25">
      <c r="A315" s="48">
        <f t="shared" si="32"/>
        <v>52321</v>
      </c>
      <c r="B315" s="45" t="str">
        <f t="shared" si="36"/>
        <v>A315</v>
      </c>
      <c r="C315" s="46">
        <v>303</v>
      </c>
      <c r="D315" s="4">
        <f t="shared" si="33"/>
        <v>0</v>
      </c>
      <c r="E315" s="4">
        <f t="shared" si="39"/>
        <v>0</v>
      </c>
      <c r="F315" s="4">
        <f t="shared" si="37"/>
        <v>0</v>
      </c>
      <c r="G315" s="4">
        <f t="shared" si="38"/>
        <v>0</v>
      </c>
      <c r="H315" s="4">
        <f t="shared" si="34"/>
        <v>0</v>
      </c>
      <c r="I315" s="26">
        <f t="shared" si="35"/>
        <v>0</v>
      </c>
      <c r="K315" s="49">
        <v>5.0999999999999997E-2</v>
      </c>
    </row>
    <row r="316" spans="1:11" ht="16.05" customHeight="1" x14ac:dyDescent="0.25">
      <c r="A316" s="48">
        <f t="shared" si="32"/>
        <v>52351</v>
      </c>
      <c r="B316" s="45" t="str">
        <f t="shared" si="36"/>
        <v>A316</v>
      </c>
      <c r="C316" s="46">
        <v>304</v>
      </c>
      <c r="D316" s="4">
        <f t="shared" si="33"/>
        <v>0</v>
      </c>
      <c r="E316" s="4">
        <f t="shared" si="39"/>
        <v>0</v>
      </c>
      <c r="F316" s="4">
        <f t="shared" si="37"/>
        <v>0</v>
      </c>
      <c r="G316" s="4">
        <f t="shared" si="38"/>
        <v>0</v>
      </c>
      <c r="H316" s="4">
        <f t="shared" si="34"/>
        <v>0</v>
      </c>
      <c r="I316" s="26">
        <f t="shared" si="35"/>
        <v>0</v>
      </c>
      <c r="K316" s="49">
        <v>5.0999999999999997E-2</v>
      </c>
    </row>
    <row r="317" spans="1:11" ht="16.05" customHeight="1" x14ac:dyDescent="0.25">
      <c r="A317" s="48">
        <f t="shared" ref="A317:A328" si="40">DATE(YEAR(A316),MONTH(A316)+2,1-1)</f>
        <v>52382</v>
      </c>
      <c r="B317" s="45" t="str">
        <f t="shared" si="36"/>
        <v>A317</v>
      </c>
      <c r="C317" s="46">
        <v>305</v>
      </c>
      <c r="D317" s="4">
        <f t="shared" ref="D317:D328" si="41">IF(ROUND(H316,0)&gt;0,H316,0)</f>
        <v>0</v>
      </c>
      <c r="E317" s="4">
        <f t="shared" si="39"/>
        <v>0</v>
      </c>
      <c r="F317" s="4">
        <f t="shared" si="37"/>
        <v>0</v>
      </c>
      <c r="G317" s="4">
        <f t="shared" si="38"/>
        <v>0</v>
      </c>
      <c r="H317" s="4">
        <f t="shared" ref="H317:H328" si="42">D317-G317</f>
        <v>0</v>
      </c>
      <c r="I317" s="26">
        <f t="shared" si="35"/>
        <v>0</v>
      </c>
      <c r="K317" s="49">
        <v>5.0999999999999997E-2</v>
      </c>
    </row>
    <row r="318" spans="1:11" ht="16.05" customHeight="1" x14ac:dyDescent="0.25">
      <c r="A318" s="48">
        <f t="shared" si="40"/>
        <v>52412</v>
      </c>
      <c r="B318" s="45" t="str">
        <f t="shared" si="36"/>
        <v>A318</v>
      </c>
      <c r="C318" s="46">
        <v>306</v>
      </c>
      <c r="D318" s="4">
        <f t="shared" si="41"/>
        <v>0</v>
      </c>
      <c r="E318" s="4">
        <f t="shared" si="39"/>
        <v>0</v>
      </c>
      <c r="F318" s="4">
        <f t="shared" si="37"/>
        <v>0</v>
      </c>
      <c r="G318" s="4">
        <f t="shared" si="38"/>
        <v>0</v>
      </c>
      <c r="H318" s="4">
        <f t="shared" si="42"/>
        <v>0</v>
      </c>
      <c r="I318" s="26">
        <f t="shared" si="35"/>
        <v>0</v>
      </c>
      <c r="K318" s="49">
        <v>5.0999999999999997E-2</v>
      </c>
    </row>
    <row r="319" spans="1:11" ht="16.05" customHeight="1" x14ac:dyDescent="0.25">
      <c r="A319" s="48">
        <f t="shared" si="40"/>
        <v>52443</v>
      </c>
      <c r="B319" s="45" t="str">
        <f t="shared" si="36"/>
        <v>A319</v>
      </c>
      <c r="C319" s="46">
        <v>307</v>
      </c>
      <c r="D319" s="4">
        <f t="shared" si="41"/>
        <v>0</v>
      </c>
      <c r="E319" s="4">
        <f t="shared" si="39"/>
        <v>0</v>
      </c>
      <c r="F319" s="4">
        <f t="shared" si="37"/>
        <v>0</v>
      </c>
      <c r="G319" s="4">
        <f t="shared" si="38"/>
        <v>0</v>
      </c>
      <c r="H319" s="4">
        <f t="shared" si="42"/>
        <v>0</v>
      </c>
      <c r="I319" s="26">
        <f t="shared" si="35"/>
        <v>0</v>
      </c>
      <c r="K319" s="49">
        <v>5.0999999999999997E-2</v>
      </c>
    </row>
    <row r="320" spans="1:11" ht="16.05" customHeight="1" x14ac:dyDescent="0.25">
      <c r="A320" s="48">
        <f t="shared" si="40"/>
        <v>52474</v>
      </c>
      <c r="B320" s="45" t="str">
        <f t="shared" si="36"/>
        <v>A320</v>
      </c>
      <c r="C320" s="46">
        <v>308</v>
      </c>
      <c r="D320" s="4">
        <f t="shared" si="41"/>
        <v>0</v>
      </c>
      <c r="E320" s="4">
        <f t="shared" si="39"/>
        <v>0</v>
      </c>
      <c r="F320" s="4">
        <f t="shared" si="37"/>
        <v>0</v>
      </c>
      <c r="G320" s="4">
        <f t="shared" si="38"/>
        <v>0</v>
      </c>
      <c r="H320" s="4">
        <f t="shared" si="42"/>
        <v>0</v>
      </c>
      <c r="I320" s="26">
        <f t="shared" si="35"/>
        <v>0</v>
      </c>
      <c r="K320" s="49">
        <v>5.0999999999999997E-2</v>
      </c>
    </row>
    <row r="321" spans="1:11" ht="16.05" customHeight="1" x14ac:dyDescent="0.25">
      <c r="A321" s="48">
        <f t="shared" si="40"/>
        <v>52504</v>
      </c>
      <c r="B321" s="45" t="str">
        <f t="shared" si="36"/>
        <v>A321</v>
      </c>
      <c r="C321" s="46">
        <v>309</v>
      </c>
      <c r="D321" s="4">
        <f t="shared" si="41"/>
        <v>0</v>
      </c>
      <c r="E321" s="4">
        <f t="shared" si="39"/>
        <v>0</v>
      </c>
      <c r="F321" s="4">
        <f t="shared" si="37"/>
        <v>0</v>
      </c>
      <c r="G321" s="4">
        <f t="shared" si="38"/>
        <v>0</v>
      </c>
      <c r="H321" s="4">
        <f t="shared" si="42"/>
        <v>0</v>
      </c>
      <c r="I321" s="26">
        <f t="shared" si="35"/>
        <v>0</v>
      </c>
      <c r="K321" s="49">
        <v>5.0999999999999997E-2</v>
      </c>
    </row>
    <row r="322" spans="1:11" ht="16.05" customHeight="1" x14ac:dyDescent="0.25">
      <c r="A322" s="48">
        <f t="shared" si="40"/>
        <v>52535</v>
      </c>
      <c r="B322" s="45" t="str">
        <f t="shared" si="36"/>
        <v>A322</v>
      </c>
      <c r="C322" s="46">
        <v>310</v>
      </c>
      <c r="D322" s="4">
        <f t="shared" si="41"/>
        <v>0</v>
      </c>
      <c r="E322" s="4">
        <f t="shared" si="39"/>
        <v>0</v>
      </c>
      <c r="F322" s="4">
        <f t="shared" si="37"/>
        <v>0</v>
      </c>
      <c r="G322" s="4">
        <f t="shared" si="38"/>
        <v>0</v>
      </c>
      <c r="H322" s="4">
        <f t="shared" si="42"/>
        <v>0</v>
      </c>
      <c r="I322" s="26">
        <f t="shared" si="35"/>
        <v>0</v>
      </c>
      <c r="K322" s="49">
        <v>5.0999999999999997E-2</v>
      </c>
    </row>
    <row r="323" spans="1:11" ht="16.05" customHeight="1" x14ac:dyDescent="0.25">
      <c r="A323" s="48">
        <f t="shared" si="40"/>
        <v>52565</v>
      </c>
      <c r="B323" s="45" t="str">
        <f t="shared" si="36"/>
        <v>A323</v>
      </c>
      <c r="C323" s="46">
        <v>311</v>
      </c>
      <c r="D323" s="4">
        <f t="shared" si="41"/>
        <v>0</v>
      </c>
      <c r="E323" s="4">
        <f t="shared" si="39"/>
        <v>0</v>
      </c>
      <c r="F323" s="4">
        <f t="shared" si="37"/>
        <v>0</v>
      </c>
      <c r="G323" s="4">
        <f t="shared" si="38"/>
        <v>0</v>
      </c>
      <c r="H323" s="4">
        <f t="shared" si="42"/>
        <v>0</v>
      </c>
      <c r="I323" s="26">
        <f t="shared" si="35"/>
        <v>0</v>
      </c>
      <c r="K323" s="49">
        <v>5.0999999999999997E-2</v>
      </c>
    </row>
    <row r="324" spans="1:11" ht="16.05" customHeight="1" x14ac:dyDescent="0.25">
      <c r="A324" s="48">
        <f t="shared" si="40"/>
        <v>52596</v>
      </c>
      <c r="B324" s="45" t="str">
        <f t="shared" si="36"/>
        <v>A324</v>
      </c>
      <c r="C324" s="46">
        <v>312</v>
      </c>
      <c r="D324" s="4">
        <f t="shared" si="41"/>
        <v>0</v>
      </c>
      <c r="E324" s="4">
        <f t="shared" si="39"/>
        <v>0</v>
      </c>
      <c r="F324" s="4">
        <f t="shared" si="37"/>
        <v>0</v>
      </c>
      <c r="G324" s="4">
        <f t="shared" si="38"/>
        <v>0</v>
      </c>
      <c r="H324" s="4">
        <f t="shared" si="42"/>
        <v>0</v>
      </c>
      <c r="I324" s="26">
        <f t="shared" si="35"/>
        <v>0</v>
      </c>
      <c r="K324" s="49">
        <v>5.0999999999999997E-2</v>
      </c>
    </row>
    <row r="325" spans="1:11" ht="16.05" customHeight="1" x14ac:dyDescent="0.25">
      <c r="A325" s="48">
        <f t="shared" si="40"/>
        <v>52627</v>
      </c>
      <c r="B325" s="45" t="str">
        <f t="shared" si="36"/>
        <v>A325</v>
      </c>
      <c r="C325" s="46">
        <v>313</v>
      </c>
      <c r="D325" s="4">
        <f t="shared" si="41"/>
        <v>0</v>
      </c>
      <c r="E325" s="4">
        <f t="shared" si="39"/>
        <v>0</v>
      </c>
      <c r="F325" s="4">
        <f t="shared" si="37"/>
        <v>0</v>
      </c>
      <c r="G325" s="4">
        <f t="shared" si="38"/>
        <v>0</v>
      </c>
      <c r="H325" s="4">
        <f t="shared" si="42"/>
        <v>0</v>
      </c>
      <c r="I325" s="26">
        <f t="shared" si="35"/>
        <v>0</v>
      </c>
      <c r="K325" s="49">
        <v>5.0999999999999997E-2</v>
      </c>
    </row>
    <row r="326" spans="1:11" ht="16.05" customHeight="1" x14ac:dyDescent="0.25">
      <c r="A326" s="48">
        <f t="shared" si="40"/>
        <v>52656</v>
      </c>
      <c r="B326" s="45" t="str">
        <f t="shared" si="36"/>
        <v>A326</v>
      </c>
      <c r="C326" s="46">
        <v>314</v>
      </c>
      <c r="D326" s="4">
        <f t="shared" si="41"/>
        <v>0</v>
      </c>
      <c r="E326" s="4">
        <f t="shared" si="39"/>
        <v>0</v>
      </c>
      <c r="F326" s="4">
        <f t="shared" si="37"/>
        <v>0</v>
      </c>
      <c r="G326" s="4">
        <f t="shared" si="38"/>
        <v>0</v>
      </c>
      <c r="H326" s="4">
        <f t="shared" si="42"/>
        <v>0</v>
      </c>
      <c r="I326" s="26">
        <f t="shared" si="35"/>
        <v>0</v>
      </c>
      <c r="K326" s="49">
        <v>5.0999999999999997E-2</v>
      </c>
    </row>
    <row r="327" spans="1:11" ht="16.05" customHeight="1" x14ac:dyDescent="0.25">
      <c r="A327" s="48">
        <f t="shared" si="40"/>
        <v>52687</v>
      </c>
      <c r="B327" s="45" t="str">
        <f t="shared" si="36"/>
        <v>A327</v>
      </c>
      <c r="C327" s="46">
        <v>315</v>
      </c>
      <c r="D327" s="4">
        <f t="shared" si="41"/>
        <v>0</v>
      </c>
      <c r="E327" s="4">
        <f t="shared" si="39"/>
        <v>0</v>
      </c>
      <c r="F327" s="4">
        <f t="shared" si="37"/>
        <v>0</v>
      </c>
      <c r="G327" s="4">
        <f t="shared" si="38"/>
        <v>0</v>
      </c>
      <c r="H327" s="4">
        <f t="shared" si="42"/>
        <v>0</v>
      </c>
      <c r="I327" s="26">
        <f t="shared" si="35"/>
        <v>0</v>
      </c>
      <c r="K327" s="49">
        <v>5.0999999999999997E-2</v>
      </c>
    </row>
    <row r="328" spans="1:11" ht="16.05" customHeight="1" x14ac:dyDescent="0.25">
      <c r="A328" s="48">
        <f t="shared" si="40"/>
        <v>52717</v>
      </c>
      <c r="B328" s="45" t="str">
        <f t="shared" si="36"/>
        <v>A328</v>
      </c>
      <c r="C328" s="46">
        <v>316</v>
      </c>
      <c r="D328" s="4">
        <f t="shared" si="41"/>
        <v>0</v>
      </c>
      <c r="E328" s="4">
        <f t="shared" si="39"/>
        <v>0</v>
      </c>
      <c r="F328" s="4">
        <f t="shared" si="37"/>
        <v>0</v>
      </c>
      <c r="G328" s="4">
        <f t="shared" si="38"/>
        <v>0</v>
      </c>
      <c r="H328" s="4">
        <f t="shared" si="42"/>
        <v>0</v>
      </c>
      <c r="I328" s="26">
        <f t="shared" si="35"/>
        <v>0</v>
      </c>
      <c r="K328" s="49">
        <v>5.0999999999999997E-2</v>
      </c>
    </row>
    <row r="329" spans="1:11" ht="16.05" customHeight="1" x14ac:dyDescent="0.25">
      <c r="A329" s="48">
        <f t="shared" ref="A329:A372" si="43">DATE(YEAR(A328),MONTH(A328)+2,1-1)</f>
        <v>52748</v>
      </c>
      <c r="B329" s="45" t="str">
        <f t="shared" si="36"/>
        <v>A329</v>
      </c>
      <c r="C329" s="46">
        <v>317</v>
      </c>
      <c r="D329" s="4">
        <f t="shared" ref="D329:D372" si="44">IF(ROUND(H328,0)&gt;0,H328,0)</f>
        <v>0</v>
      </c>
      <c r="E329" s="4">
        <f t="shared" si="39"/>
        <v>0</v>
      </c>
      <c r="F329" s="4">
        <f t="shared" si="37"/>
        <v>0</v>
      </c>
      <c r="G329" s="4">
        <f t="shared" si="38"/>
        <v>0</v>
      </c>
      <c r="H329" s="4">
        <f t="shared" ref="H329:H372" si="45">D329-G329</f>
        <v>0</v>
      </c>
      <c r="I329" s="26">
        <f t="shared" si="35"/>
        <v>0</v>
      </c>
      <c r="K329" s="49">
        <v>5.0999999999999997E-2</v>
      </c>
    </row>
    <row r="330" spans="1:11" ht="16.05" customHeight="1" x14ac:dyDescent="0.25">
      <c r="A330" s="48">
        <f t="shared" si="43"/>
        <v>52778</v>
      </c>
      <c r="B330" s="45" t="str">
        <f t="shared" si="36"/>
        <v>A330</v>
      </c>
      <c r="C330" s="46">
        <v>318</v>
      </c>
      <c r="D330" s="4">
        <f t="shared" si="44"/>
        <v>0</v>
      </c>
      <c r="E330" s="4">
        <f t="shared" si="39"/>
        <v>0</v>
      </c>
      <c r="F330" s="4">
        <f t="shared" si="37"/>
        <v>0</v>
      </c>
      <c r="G330" s="4">
        <f t="shared" si="38"/>
        <v>0</v>
      </c>
      <c r="H330" s="4">
        <f t="shared" si="45"/>
        <v>0</v>
      </c>
      <c r="I330" s="26">
        <f t="shared" si="35"/>
        <v>0</v>
      </c>
      <c r="K330" s="49">
        <v>5.0999999999999997E-2</v>
      </c>
    </row>
    <row r="331" spans="1:11" ht="16.05" customHeight="1" x14ac:dyDescent="0.25">
      <c r="A331" s="48">
        <f t="shared" si="43"/>
        <v>52809</v>
      </c>
      <c r="B331" s="45" t="str">
        <f t="shared" si="36"/>
        <v>A331</v>
      </c>
      <c r="C331" s="46">
        <v>319</v>
      </c>
      <c r="D331" s="4">
        <f t="shared" si="44"/>
        <v>0</v>
      </c>
      <c r="E331" s="4">
        <f t="shared" si="39"/>
        <v>0</v>
      </c>
      <c r="F331" s="4">
        <f t="shared" si="37"/>
        <v>0</v>
      </c>
      <c r="G331" s="4">
        <f t="shared" si="38"/>
        <v>0</v>
      </c>
      <c r="H331" s="4">
        <f t="shared" si="45"/>
        <v>0</v>
      </c>
      <c r="I331" s="26">
        <f t="shared" si="35"/>
        <v>0</v>
      </c>
      <c r="K331" s="49">
        <v>5.0999999999999997E-2</v>
      </c>
    </row>
    <row r="332" spans="1:11" ht="16.05" customHeight="1" x14ac:dyDescent="0.25">
      <c r="A332" s="48">
        <f t="shared" si="43"/>
        <v>52840</v>
      </c>
      <c r="B332" s="45" t="str">
        <f t="shared" si="36"/>
        <v>A332</v>
      </c>
      <c r="C332" s="46">
        <v>320</v>
      </c>
      <c r="D332" s="4">
        <f t="shared" si="44"/>
        <v>0</v>
      </c>
      <c r="E332" s="4">
        <f t="shared" si="39"/>
        <v>0</v>
      </c>
      <c r="F332" s="4">
        <f t="shared" si="37"/>
        <v>0</v>
      </c>
      <c r="G332" s="4">
        <f t="shared" si="38"/>
        <v>0</v>
      </c>
      <c r="H332" s="4">
        <f t="shared" si="45"/>
        <v>0</v>
      </c>
      <c r="I332" s="26">
        <f t="shared" si="35"/>
        <v>0</v>
      </c>
      <c r="K332" s="49">
        <v>5.0999999999999997E-2</v>
      </c>
    </row>
    <row r="333" spans="1:11" ht="16.05" customHeight="1" x14ac:dyDescent="0.25">
      <c r="A333" s="48">
        <f t="shared" si="43"/>
        <v>52870</v>
      </c>
      <c r="B333" s="45" t="str">
        <f t="shared" si="36"/>
        <v>A333</v>
      </c>
      <c r="C333" s="46">
        <v>321</v>
      </c>
      <c r="D333" s="4">
        <f t="shared" si="44"/>
        <v>0</v>
      </c>
      <c r="E333" s="4">
        <f t="shared" si="39"/>
        <v>0</v>
      </c>
      <c r="F333" s="4">
        <f t="shared" si="37"/>
        <v>0</v>
      </c>
      <c r="G333" s="4">
        <f t="shared" si="38"/>
        <v>0</v>
      </c>
      <c r="H333" s="4">
        <f t="shared" si="45"/>
        <v>0</v>
      </c>
      <c r="I333" s="26">
        <f t="shared" ref="I333:I372" si="46">H333/$D$4</f>
        <v>0</v>
      </c>
      <c r="K333" s="49">
        <v>5.0999999999999997E-2</v>
      </c>
    </row>
    <row r="334" spans="1:11" ht="16.05" customHeight="1" x14ac:dyDescent="0.25">
      <c r="A334" s="48">
        <f t="shared" si="43"/>
        <v>52901</v>
      </c>
      <c r="B334" s="45" t="str">
        <f t="shared" ref="B334:B372" si="47">"A"&amp;ROW(A334)</f>
        <v>A334</v>
      </c>
      <c r="C334" s="46">
        <v>322</v>
      </c>
      <c r="D334" s="4">
        <f t="shared" si="44"/>
        <v>0</v>
      </c>
      <c r="E334" s="4">
        <f t="shared" si="39"/>
        <v>0</v>
      </c>
      <c r="F334" s="4">
        <f t="shared" ref="F334:F372" si="48">IF($D$6+1-C334&lt;=0,0,IF($D$9="Beginning",(D334-E334)*K334/12,D334*K334/12))</f>
        <v>0</v>
      </c>
      <c r="G334" s="4">
        <f t="shared" ref="G334:G372" si="49">IF(ROUND($D$6+1-C334,2)&lt;=0,0,E334-F334)</f>
        <v>0</v>
      </c>
      <c r="H334" s="4">
        <f t="shared" si="45"/>
        <v>0</v>
      </c>
      <c r="I334" s="26">
        <f t="shared" si="46"/>
        <v>0</v>
      </c>
      <c r="K334" s="49">
        <v>5.0999999999999997E-2</v>
      </c>
    </row>
    <row r="335" spans="1:11" ht="16.05" customHeight="1" x14ac:dyDescent="0.25">
      <c r="A335" s="48">
        <f t="shared" si="43"/>
        <v>52931</v>
      </c>
      <c r="B335" s="45" t="str">
        <f t="shared" si="47"/>
        <v>A335</v>
      </c>
      <c r="C335" s="46">
        <v>323</v>
      </c>
      <c r="D335" s="4">
        <f t="shared" si="44"/>
        <v>0</v>
      </c>
      <c r="E335" s="4">
        <f t="shared" ref="E335:E372" si="50">IF($D$6+1-C335&lt;=0,0,IF($D$9="Beginning",PMT(K334/12,$D$6+1-C335,-(D334-E334),-PV(K334/12,1,0,$D$10),0),PMT(K335/12,$D$6+1-C335,-D335,$D$10,0)))</f>
        <v>0</v>
      </c>
      <c r="F335" s="4">
        <f t="shared" si="48"/>
        <v>0</v>
      </c>
      <c r="G335" s="4">
        <f t="shared" si="49"/>
        <v>0</v>
      </c>
      <c r="H335" s="4">
        <f t="shared" si="45"/>
        <v>0</v>
      </c>
      <c r="I335" s="26">
        <f t="shared" si="46"/>
        <v>0</v>
      </c>
      <c r="K335" s="49">
        <v>5.0999999999999997E-2</v>
      </c>
    </row>
    <row r="336" spans="1:11" ht="16.05" customHeight="1" x14ac:dyDescent="0.25">
      <c r="A336" s="48">
        <f t="shared" si="43"/>
        <v>52962</v>
      </c>
      <c r="B336" s="45" t="str">
        <f t="shared" si="47"/>
        <v>A336</v>
      </c>
      <c r="C336" s="46">
        <v>324</v>
      </c>
      <c r="D336" s="4">
        <f t="shared" si="44"/>
        <v>0</v>
      </c>
      <c r="E336" s="4">
        <f t="shared" si="50"/>
        <v>0</v>
      </c>
      <c r="F336" s="4">
        <f t="shared" si="48"/>
        <v>0</v>
      </c>
      <c r="G336" s="4">
        <f t="shared" si="49"/>
        <v>0</v>
      </c>
      <c r="H336" s="4">
        <f t="shared" si="45"/>
        <v>0</v>
      </c>
      <c r="I336" s="26">
        <f t="shared" si="46"/>
        <v>0</v>
      </c>
      <c r="K336" s="49">
        <v>5.0999999999999997E-2</v>
      </c>
    </row>
    <row r="337" spans="1:11" ht="16.05" customHeight="1" x14ac:dyDescent="0.25">
      <c r="A337" s="48">
        <f t="shared" si="43"/>
        <v>52993</v>
      </c>
      <c r="B337" s="45" t="str">
        <f t="shared" si="47"/>
        <v>A337</v>
      </c>
      <c r="C337" s="46">
        <v>325</v>
      </c>
      <c r="D337" s="4">
        <f t="shared" si="44"/>
        <v>0</v>
      </c>
      <c r="E337" s="4">
        <f t="shared" si="50"/>
        <v>0</v>
      </c>
      <c r="F337" s="4">
        <f t="shared" si="48"/>
        <v>0</v>
      </c>
      <c r="G337" s="4">
        <f t="shared" si="49"/>
        <v>0</v>
      </c>
      <c r="H337" s="4">
        <f t="shared" si="45"/>
        <v>0</v>
      </c>
      <c r="I337" s="26">
        <f t="shared" si="46"/>
        <v>0</v>
      </c>
      <c r="K337" s="49">
        <v>5.0999999999999997E-2</v>
      </c>
    </row>
    <row r="338" spans="1:11" ht="16.05" customHeight="1" x14ac:dyDescent="0.25">
      <c r="A338" s="48">
        <f t="shared" si="43"/>
        <v>53021</v>
      </c>
      <c r="B338" s="45" t="str">
        <f t="shared" si="47"/>
        <v>A338</v>
      </c>
      <c r="C338" s="46">
        <v>326</v>
      </c>
      <c r="D338" s="4">
        <f t="shared" si="44"/>
        <v>0</v>
      </c>
      <c r="E338" s="4">
        <f t="shared" si="50"/>
        <v>0</v>
      </c>
      <c r="F338" s="4">
        <f t="shared" si="48"/>
        <v>0</v>
      </c>
      <c r="G338" s="4">
        <f t="shared" si="49"/>
        <v>0</v>
      </c>
      <c r="H338" s="4">
        <f t="shared" si="45"/>
        <v>0</v>
      </c>
      <c r="I338" s="26">
        <f t="shared" si="46"/>
        <v>0</v>
      </c>
      <c r="K338" s="49">
        <v>5.0999999999999997E-2</v>
      </c>
    </row>
    <row r="339" spans="1:11" ht="16.05" customHeight="1" x14ac:dyDescent="0.25">
      <c r="A339" s="48">
        <f t="shared" si="43"/>
        <v>53052</v>
      </c>
      <c r="B339" s="45" t="str">
        <f t="shared" si="47"/>
        <v>A339</v>
      </c>
      <c r="C339" s="46">
        <v>327</v>
      </c>
      <c r="D339" s="4">
        <f t="shared" si="44"/>
        <v>0</v>
      </c>
      <c r="E339" s="4">
        <f t="shared" si="50"/>
        <v>0</v>
      </c>
      <c r="F339" s="4">
        <f t="shared" si="48"/>
        <v>0</v>
      </c>
      <c r="G339" s="4">
        <f t="shared" si="49"/>
        <v>0</v>
      </c>
      <c r="H339" s="4">
        <f t="shared" si="45"/>
        <v>0</v>
      </c>
      <c r="I339" s="26">
        <f t="shared" si="46"/>
        <v>0</v>
      </c>
      <c r="K339" s="49">
        <v>5.0999999999999997E-2</v>
      </c>
    </row>
    <row r="340" spans="1:11" ht="16.05" customHeight="1" x14ac:dyDescent="0.25">
      <c r="A340" s="48">
        <f t="shared" si="43"/>
        <v>53082</v>
      </c>
      <c r="B340" s="45" t="str">
        <f t="shared" si="47"/>
        <v>A340</v>
      </c>
      <c r="C340" s="46">
        <v>328</v>
      </c>
      <c r="D340" s="4">
        <f t="shared" si="44"/>
        <v>0</v>
      </c>
      <c r="E340" s="4">
        <f t="shared" si="50"/>
        <v>0</v>
      </c>
      <c r="F340" s="4">
        <f t="shared" si="48"/>
        <v>0</v>
      </c>
      <c r="G340" s="4">
        <f t="shared" si="49"/>
        <v>0</v>
      </c>
      <c r="H340" s="4">
        <f t="shared" si="45"/>
        <v>0</v>
      </c>
      <c r="I340" s="26">
        <f t="shared" si="46"/>
        <v>0</v>
      </c>
      <c r="K340" s="49">
        <v>5.0999999999999997E-2</v>
      </c>
    </row>
    <row r="341" spans="1:11" ht="16.05" customHeight="1" x14ac:dyDescent="0.25">
      <c r="A341" s="48">
        <f t="shared" si="43"/>
        <v>53113</v>
      </c>
      <c r="B341" s="45" t="str">
        <f t="shared" si="47"/>
        <v>A341</v>
      </c>
      <c r="C341" s="46">
        <v>329</v>
      </c>
      <c r="D341" s="4">
        <f t="shared" si="44"/>
        <v>0</v>
      </c>
      <c r="E341" s="4">
        <f t="shared" si="50"/>
        <v>0</v>
      </c>
      <c r="F341" s="4">
        <f t="shared" si="48"/>
        <v>0</v>
      </c>
      <c r="G341" s="4">
        <f t="shared" si="49"/>
        <v>0</v>
      </c>
      <c r="H341" s="4">
        <f t="shared" si="45"/>
        <v>0</v>
      </c>
      <c r="I341" s="26">
        <f t="shared" si="46"/>
        <v>0</v>
      </c>
      <c r="K341" s="49">
        <v>5.0999999999999997E-2</v>
      </c>
    </row>
    <row r="342" spans="1:11" ht="16.05" customHeight="1" x14ac:dyDescent="0.25">
      <c r="A342" s="48">
        <f t="shared" si="43"/>
        <v>53143</v>
      </c>
      <c r="B342" s="45" t="str">
        <f t="shared" si="47"/>
        <v>A342</v>
      </c>
      <c r="C342" s="46">
        <v>330</v>
      </c>
      <c r="D342" s="4">
        <f t="shared" si="44"/>
        <v>0</v>
      </c>
      <c r="E342" s="4">
        <f t="shared" si="50"/>
        <v>0</v>
      </c>
      <c r="F342" s="4">
        <f t="shared" si="48"/>
        <v>0</v>
      </c>
      <c r="G342" s="4">
        <f t="shared" si="49"/>
        <v>0</v>
      </c>
      <c r="H342" s="4">
        <f t="shared" si="45"/>
        <v>0</v>
      </c>
      <c r="I342" s="26">
        <f t="shared" si="46"/>
        <v>0</v>
      </c>
      <c r="K342" s="49">
        <v>5.0999999999999997E-2</v>
      </c>
    </row>
    <row r="343" spans="1:11" ht="16.05" customHeight="1" x14ac:dyDescent="0.25">
      <c r="A343" s="48">
        <f t="shared" si="43"/>
        <v>53174</v>
      </c>
      <c r="B343" s="45" t="str">
        <f t="shared" si="47"/>
        <v>A343</v>
      </c>
      <c r="C343" s="46">
        <v>331</v>
      </c>
      <c r="D343" s="4">
        <f t="shared" si="44"/>
        <v>0</v>
      </c>
      <c r="E343" s="4">
        <f t="shared" si="50"/>
        <v>0</v>
      </c>
      <c r="F343" s="4">
        <f t="shared" si="48"/>
        <v>0</v>
      </c>
      <c r="G343" s="4">
        <f t="shared" si="49"/>
        <v>0</v>
      </c>
      <c r="H343" s="4">
        <f t="shared" si="45"/>
        <v>0</v>
      </c>
      <c r="I343" s="26">
        <f t="shared" si="46"/>
        <v>0</v>
      </c>
      <c r="K343" s="49">
        <v>5.0999999999999997E-2</v>
      </c>
    </row>
    <row r="344" spans="1:11" ht="16.05" customHeight="1" x14ac:dyDescent="0.25">
      <c r="A344" s="48">
        <f t="shared" si="43"/>
        <v>53205</v>
      </c>
      <c r="B344" s="45" t="str">
        <f t="shared" si="47"/>
        <v>A344</v>
      </c>
      <c r="C344" s="46">
        <v>332</v>
      </c>
      <c r="D344" s="4">
        <f t="shared" si="44"/>
        <v>0</v>
      </c>
      <c r="E344" s="4">
        <f t="shared" si="50"/>
        <v>0</v>
      </c>
      <c r="F344" s="4">
        <f t="shared" si="48"/>
        <v>0</v>
      </c>
      <c r="G344" s="4">
        <f t="shared" si="49"/>
        <v>0</v>
      </c>
      <c r="H344" s="4">
        <f t="shared" si="45"/>
        <v>0</v>
      </c>
      <c r="I344" s="26">
        <f t="shared" si="46"/>
        <v>0</v>
      </c>
      <c r="K344" s="49">
        <v>5.0999999999999997E-2</v>
      </c>
    </row>
    <row r="345" spans="1:11" ht="16.05" customHeight="1" x14ac:dyDescent="0.25">
      <c r="A345" s="48">
        <f t="shared" si="43"/>
        <v>53235</v>
      </c>
      <c r="B345" s="45" t="str">
        <f t="shared" si="47"/>
        <v>A345</v>
      </c>
      <c r="C345" s="46">
        <v>333</v>
      </c>
      <c r="D345" s="4">
        <f t="shared" si="44"/>
        <v>0</v>
      </c>
      <c r="E345" s="4">
        <f t="shared" si="50"/>
        <v>0</v>
      </c>
      <c r="F345" s="4">
        <f t="shared" si="48"/>
        <v>0</v>
      </c>
      <c r="G345" s="4">
        <f t="shared" si="49"/>
        <v>0</v>
      </c>
      <c r="H345" s="4">
        <f t="shared" si="45"/>
        <v>0</v>
      </c>
      <c r="I345" s="26">
        <f t="shared" si="46"/>
        <v>0</v>
      </c>
      <c r="K345" s="49">
        <v>5.0999999999999997E-2</v>
      </c>
    </row>
    <row r="346" spans="1:11" ht="16.05" customHeight="1" x14ac:dyDescent="0.25">
      <c r="A346" s="48">
        <f t="shared" si="43"/>
        <v>53266</v>
      </c>
      <c r="B346" s="45" t="str">
        <f t="shared" si="47"/>
        <v>A346</v>
      </c>
      <c r="C346" s="46">
        <v>334</v>
      </c>
      <c r="D346" s="4">
        <f t="shared" si="44"/>
        <v>0</v>
      </c>
      <c r="E346" s="4">
        <f t="shared" si="50"/>
        <v>0</v>
      </c>
      <c r="F346" s="4">
        <f t="shared" si="48"/>
        <v>0</v>
      </c>
      <c r="G346" s="4">
        <f t="shared" si="49"/>
        <v>0</v>
      </c>
      <c r="H346" s="4">
        <f t="shared" si="45"/>
        <v>0</v>
      </c>
      <c r="I346" s="26">
        <f t="shared" si="46"/>
        <v>0</v>
      </c>
      <c r="K346" s="49">
        <v>5.0999999999999997E-2</v>
      </c>
    </row>
    <row r="347" spans="1:11" ht="16.05" customHeight="1" x14ac:dyDescent="0.25">
      <c r="A347" s="48">
        <f t="shared" si="43"/>
        <v>53296</v>
      </c>
      <c r="B347" s="45" t="str">
        <f t="shared" si="47"/>
        <v>A347</v>
      </c>
      <c r="C347" s="46">
        <v>335</v>
      </c>
      <c r="D347" s="4">
        <f t="shared" si="44"/>
        <v>0</v>
      </c>
      <c r="E347" s="4">
        <f t="shared" si="50"/>
        <v>0</v>
      </c>
      <c r="F347" s="4">
        <f t="shared" si="48"/>
        <v>0</v>
      </c>
      <c r="G347" s="4">
        <f t="shared" si="49"/>
        <v>0</v>
      </c>
      <c r="H347" s="4">
        <f t="shared" si="45"/>
        <v>0</v>
      </c>
      <c r="I347" s="26">
        <f t="shared" si="46"/>
        <v>0</v>
      </c>
      <c r="K347" s="49">
        <v>5.0999999999999997E-2</v>
      </c>
    </row>
    <row r="348" spans="1:11" ht="16.05" customHeight="1" x14ac:dyDescent="0.25">
      <c r="A348" s="48">
        <f t="shared" si="43"/>
        <v>53327</v>
      </c>
      <c r="B348" s="45" t="str">
        <f t="shared" si="47"/>
        <v>A348</v>
      </c>
      <c r="C348" s="46">
        <v>336</v>
      </c>
      <c r="D348" s="4">
        <f t="shared" si="44"/>
        <v>0</v>
      </c>
      <c r="E348" s="4">
        <f t="shared" si="50"/>
        <v>0</v>
      </c>
      <c r="F348" s="4">
        <f t="shared" si="48"/>
        <v>0</v>
      </c>
      <c r="G348" s="4">
        <f t="shared" si="49"/>
        <v>0</v>
      </c>
      <c r="H348" s="4">
        <f t="shared" si="45"/>
        <v>0</v>
      </c>
      <c r="I348" s="26">
        <f t="shared" si="46"/>
        <v>0</v>
      </c>
      <c r="K348" s="49">
        <v>5.0999999999999997E-2</v>
      </c>
    </row>
    <row r="349" spans="1:11" ht="16.05" customHeight="1" x14ac:dyDescent="0.25">
      <c r="A349" s="48">
        <f t="shared" si="43"/>
        <v>53358</v>
      </c>
      <c r="B349" s="45" t="str">
        <f t="shared" si="47"/>
        <v>A349</v>
      </c>
      <c r="C349" s="46">
        <v>337</v>
      </c>
      <c r="D349" s="4">
        <f t="shared" si="44"/>
        <v>0</v>
      </c>
      <c r="E349" s="4">
        <f t="shared" si="50"/>
        <v>0</v>
      </c>
      <c r="F349" s="4">
        <f t="shared" si="48"/>
        <v>0</v>
      </c>
      <c r="G349" s="4">
        <f t="shared" si="49"/>
        <v>0</v>
      </c>
      <c r="H349" s="4">
        <f t="shared" si="45"/>
        <v>0</v>
      </c>
      <c r="I349" s="26">
        <f t="shared" si="46"/>
        <v>0</v>
      </c>
      <c r="K349" s="49">
        <v>5.0999999999999997E-2</v>
      </c>
    </row>
    <row r="350" spans="1:11" ht="16.05" customHeight="1" x14ac:dyDescent="0.25">
      <c r="A350" s="48">
        <f t="shared" si="43"/>
        <v>53386</v>
      </c>
      <c r="B350" s="45" t="str">
        <f t="shared" si="47"/>
        <v>A350</v>
      </c>
      <c r="C350" s="46">
        <v>338</v>
      </c>
      <c r="D350" s="4">
        <f t="shared" si="44"/>
        <v>0</v>
      </c>
      <c r="E350" s="4">
        <f t="shared" si="50"/>
        <v>0</v>
      </c>
      <c r="F350" s="4">
        <f t="shared" si="48"/>
        <v>0</v>
      </c>
      <c r="G350" s="4">
        <f t="shared" si="49"/>
        <v>0</v>
      </c>
      <c r="H350" s="4">
        <f t="shared" si="45"/>
        <v>0</v>
      </c>
      <c r="I350" s="26">
        <f t="shared" si="46"/>
        <v>0</v>
      </c>
      <c r="K350" s="49">
        <v>5.0999999999999997E-2</v>
      </c>
    </row>
    <row r="351" spans="1:11" ht="16.05" customHeight="1" x14ac:dyDescent="0.25">
      <c r="A351" s="48">
        <f t="shared" si="43"/>
        <v>53417</v>
      </c>
      <c r="B351" s="45" t="str">
        <f t="shared" si="47"/>
        <v>A351</v>
      </c>
      <c r="C351" s="46">
        <v>339</v>
      </c>
      <c r="D351" s="4">
        <f t="shared" si="44"/>
        <v>0</v>
      </c>
      <c r="E351" s="4">
        <f t="shared" si="50"/>
        <v>0</v>
      </c>
      <c r="F351" s="4">
        <f t="shared" si="48"/>
        <v>0</v>
      </c>
      <c r="G351" s="4">
        <f t="shared" si="49"/>
        <v>0</v>
      </c>
      <c r="H351" s="4">
        <f t="shared" si="45"/>
        <v>0</v>
      </c>
      <c r="I351" s="26">
        <f t="shared" si="46"/>
        <v>0</v>
      </c>
      <c r="K351" s="49">
        <v>5.0999999999999997E-2</v>
      </c>
    </row>
    <row r="352" spans="1:11" ht="16.05" customHeight="1" x14ac:dyDescent="0.25">
      <c r="A352" s="48">
        <f t="shared" si="43"/>
        <v>53447</v>
      </c>
      <c r="B352" s="45" t="str">
        <f t="shared" si="47"/>
        <v>A352</v>
      </c>
      <c r="C352" s="46">
        <v>340</v>
      </c>
      <c r="D352" s="4">
        <f t="shared" si="44"/>
        <v>0</v>
      </c>
      <c r="E352" s="4">
        <f t="shared" si="50"/>
        <v>0</v>
      </c>
      <c r="F352" s="4">
        <f t="shared" si="48"/>
        <v>0</v>
      </c>
      <c r="G352" s="4">
        <f t="shared" si="49"/>
        <v>0</v>
      </c>
      <c r="H352" s="4">
        <f t="shared" si="45"/>
        <v>0</v>
      </c>
      <c r="I352" s="26">
        <f t="shared" si="46"/>
        <v>0</v>
      </c>
      <c r="K352" s="49">
        <v>5.0999999999999997E-2</v>
      </c>
    </row>
    <row r="353" spans="1:11" ht="16.05" customHeight="1" x14ac:dyDescent="0.25">
      <c r="A353" s="48">
        <f t="shared" si="43"/>
        <v>53478</v>
      </c>
      <c r="B353" s="45" t="str">
        <f t="shared" si="47"/>
        <v>A353</v>
      </c>
      <c r="C353" s="46">
        <v>341</v>
      </c>
      <c r="D353" s="4">
        <f t="shared" si="44"/>
        <v>0</v>
      </c>
      <c r="E353" s="4">
        <f t="shared" si="50"/>
        <v>0</v>
      </c>
      <c r="F353" s="4">
        <f t="shared" si="48"/>
        <v>0</v>
      </c>
      <c r="G353" s="4">
        <f t="shared" si="49"/>
        <v>0</v>
      </c>
      <c r="H353" s="4">
        <f t="shared" si="45"/>
        <v>0</v>
      </c>
      <c r="I353" s="26">
        <f t="shared" si="46"/>
        <v>0</v>
      </c>
      <c r="K353" s="49">
        <v>5.0999999999999997E-2</v>
      </c>
    </row>
    <row r="354" spans="1:11" ht="16.05" customHeight="1" x14ac:dyDescent="0.25">
      <c r="A354" s="48">
        <f t="shared" si="43"/>
        <v>53508</v>
      </c>
      <c r="B354" s="45" t="str">
        <f t="shared" si="47"/>
        <v>A354</v>
      </c>
      <c r="C354" s="46">
        <v>342</v>
      </c>
      <c r="D354" s="4">
        <f t="shared" si="44"/>
        <v>0</v>
      </c>
      <c r="E354" s="4">
        <f t="shared" si="50"/>
        <v>0</v>
      </c>
      <c r="F354" s="4">
        <f t="shared" si="48"/>
        <v>0</v>
      </c>
      <c r="G354" s="4">
        <f t="shared" si="49"/>
        <v>0</v>
      </c>
      <c r="H354" s="4">
        <f t="shared" si="45"/>
        <v>0</v>
      </c>
      <c r="I354" s="26">
        <f t="shared" si="46"/>
        <v>0</v>
      </c>
      <c r="K354" s="49">
        <v>5.0999999999999997E-2</v>
      </c>
    </row>
    <row r="355" spans="1:11" ht="16.05" customHeight="1" x14ac:dyDescent="0.25">
      <c r="A355" s="48">
        <f t="shared" si="43"/>
        <v>53539</v>
      </c>
      <c r="B355" s="45" t="str">
        <f t="shared" si="47"/>
        <v>A355</v>
      </c>
      <c r="C355" s="46">
        <v>343</v>
      </c>
      <c r="D355" s="4">
        <f t="shared" si="44"/>
        <v>0</v>
      </c>
      <c r="E355" s="4">
        <f t="shared" si="50"/>
        <v>0</v>
      </c>
      <c r="F355" s="4">
        <f t="shared" si="48"/>
        <v>0</v>
      </c>
      <c r="G355" s="4">
        <f t="shared" si="49"/>
        <v>0</v>
      </c>
      <c r="H355" s="4">
        <f t="shared" si="45"/>
        <v>0</v>
      </c>
      <c r="I355" s="26">
        <f t="shared" si="46"/>
        <v>0</v>
      </c>
      <c r="K355" s="49">
        <v>5.0999999999999997E-2</v>
      </c>
    </row>
    <row r="356" spans="1:11" ht="16.05" customHeight="1" x14ac:dyDescent="0.25">
      <c r="A356" s="48">
        <f t="shared" si="43"/>
        <v>53570</v>
      </c>
      <c r="B356" s="45" t="str">
        <f t="shared" si="47"/>
        <v>A356</v>
      </c>
      <c r="C356" s="46">
        <v>344</v>
      </c>
      <c r="D356" s="4">
        <f t="shared" si="44"/>
        <v>0</v>
      </c>
      <c r="E356" s="4">
        <f t="shared" si="50"/>
        <v>0</v>
      </c>
      <c r="F356" s="4">
        <f t="shared" si="48"/>
        <v>0</v>
      </c>
      <c r="G356" s="4">
        <f t="shared" si="49"/>
        <v>0</v>
      </c>
      <c r="H356" s="4">
        <f t="shared" si="45"/>
        <v>0</v>
      </c>
      <c r="I356" s="26">
        <f t="shared" si="46"/>
        <v>0</v>
      </c>
      <c r="K356" s="49">
        <v>5.0999999999999997E-2</v>
      </c>
    </row>
    <row r="357" spans="1:11" ht="16.05" customHeight="1" x14ac:dyDescent="0.25">
      <c r="A357" s="48">
        <f t="shared" si="43"/>
        <v>53600</v>
      </c>
      <c r="B357" s="45" t="str">
        <f t="shared" si="47"/>
        <v>A357</v>
      </c>
      <c r="C357" s="46">
        <v>345</v>
      </c>
      <c r="D357" s="4">
        <f t="shared" si="44"/>
        <v>0</v>
      </c>
      <c r="E357" s="4">
        <f t="shared" si="50"/>
        <v>0</v>
      </c>
      <c r="F357" s="4">
        <f t="shared" si="48"/>
        <v>0</v>
      </c>
      <c r="G357" s="4">
        <f t="shared" si="49"/>
        <v>0</v>
      </c>
      <c r="H357" s="4">
        <f t="shared" si="45"/>
        <v>0</v>
      </c>
      <c r="I357" s="26">
        <f t="shared" si="46"/>
        <v>0</v>
      </c>
      <c r="K357" s="49">
        <v>5.0999999999999997E-2</v>
      </c>
    </row>
    <row r="358" spans="1:11" ht="16.05" customHeight="1" x14ac:dyDescent="0.25">
      <c r="A358" s="48">
        <f t="shared" si="43"/>
        <v>53631</v>
      </c>
      <c r="B358" s="45" t="str">
        <f t="shared" si="47"/>
        <v>A358</v>
      </c>
      <c r="C358" s="46">
        <v>346</v>
      </c>
      <c r="D358" s="4">
        <f t="shared" si="44"/>
        <v>0</v>
      </c>
      <c r="E358" s="4">
        <f t="shared" si="50"/>
        <v>0</v>
      </c>
      <c r="F358" s="4">
        <f t="shared" si="48"/>
        <v>0</v>
      </c>
      <c r="G358" s="4">
        <f t="shared" si="49"/>
        <v>0</v>
      </c>
      <c r="H358" s="4">
        <f t="shared" si="45"/>
        <v>0</v>
      </c>
      <c r="I358" s="26">
        <f t="shared" si="46"/>
        <v>0</v>
      </c>
      <c r="K358" s="49">
        <v>5.0999999999999997E-2</v>
      </c>
    </row>
    <row r="359" spans="1:11" ht="16.05" customHeight="1" x14ac:dyDescent="0.25">
      <c r="A359" s="48">
        <f t="shared" si="43"/>
        <v>53661</v>
      </c>
      <c r="B359" s="45" t="str">
        <f t="shared" si="47"/>
        <v>A359</v>
      </c>
      <c r="C359" s="46">
        <v>347</v>
      </c>
      <c r="D359" s="4">
        <f t="shared" si="44"/>
        <v>0</v>
      </c>
      <c r="E359" s="4">
        <f t="shared" si="50"/>
        <v>0</v>
      </c>
      <c r="F359" s="4">
        <f t="shared" si="48"/>
        <v>0</v>
      </c>
      <c r="G359" s="4">
        <f t="shared" si="49"/>
        <v>0</v>
      </c>
      <c r="H359" s="4">
        <f t="shared" si="45"/>
        <v>0</v>
      </c>
      <c r="I359" s="26">
        <f t="shared" si="46"/>
        <v>0</v>
      </c>
      <c r="K359" s="49">
        <v>5.0999999999999997E-2</v>
      </c>
    </row>
    <row r="360" spans="1:11" ht="16.05" customHeight="1" x14ac:dyDescent="0.25">
      <c r="A360" s="48">
        <f t="shared" si="43"/>
        <v>53692</v>
      </c>
      <c r="B360" s="45" t="str">
        <f t="shared" si="47"/>
        <v>A360</v>
      </c>
      <c r="C360" s="46">
        <v>348</v>
      </c>
      <c r="D360" s="4">
        <f t="shared" si="44"/>
        <v>0</v>
      </c>
      <c r="E360" s="4">
        <f t="shared" si="50"/>
        <v>0</v>
      </c>
      <c r="F360" s="4">
        <f t="shared" si="48"/>
        <v>0</v>
      </c>
      <c r="G360" s="4">
        <f t="shared" si="49"/>
        <v>0</v>
      </c>
      <c r="H360" s="4">
        <f t="shared" si="45"/>
        <v>0</v>
      </c>
      <c r="I360" s="26">
        <f t="shared" si="46"/>
        <v>0</v>
      </c>
      <c r="K360" s="49">
        <v>5.0999999999999997E-2</v>
      </c>
    </row>
    <row r="361" spans="1:11" ht="16.05" customHeight="1" x14ac:dyDescent="0.25">
      <c r="A361" s="48">
        <f t="shared" si="43"/>
        <v>53723</v>
      </c>
      <c r="B361" s="45" t="str">
        <f t="shared" si="47"/>
        <v>A361</v>
      </c>
      <c r="C361" s="46">
        <v>349</v>
      </c>
      <c r="D361" s="4">
        <f t="shared" si="44"/>
        <v>0</v>
      </c>
      <c r="E361" s="4">
        <f t="shared" si="50"/>
        <v>0</v>
      </c>
      <c r="F361" s="4">
        <f t="shared" si="48"/>
        <v>0</v>
      </c>
      <c r="G361" s="4">
        <f t="shared" si="49"/>
        <v>0</v>
      </c>
      <c r="H361" s="4">
        <f t="shared" si="45"/>
        <v>0</v>
      </c>
      <c r="I361" s="26">
        <f t="shared" si="46"/>
        <v>0</v>
      </c>
      <c r="K361" s="49">
        <v>5.0999999999999997E-2</v>
      </c>
    </row>
    <row r="362" spans="1:11" ht="16.05" customHeight="1" x14ac:dyDescent="0.25">
      <c r="A362" s="48">
        <f t="shared" si="43"/>
        <v>53751</v>
      </c>
      <c r="B362" s="45" t="str">
        <f t="shared" si="47"/>
        <v>A362</v>
      </c>
      <c r="C362" s="46">
        <v>350</v>
      </c>
      <c r="D362" s="4">
        <f t="shared" si="44"/>
        <v>0</v>
      </c>
      <c r="E362" s="4">
        <f t="shared" si="50"/>
        <v>0</v>
      </c>
      <c r="F362" s="4">
        <f t="shared" si="48"/>
        <v>0</v>
      </c>
      <c r="G362" s="4">
        <f t="shared" si="49"/>
        <v>0</v>
      </c>
      <c r="H362" s="4">
        <f t="shared" si="45"/>
        <v>0</v>
      </c>
      <c r="I362" s="26">
        <f t="shared" si="46"/>
        <v>0</v>
      </c>
      <c r="K362" s="49">
        <v>5.0999999999999997E-2</v>
      </c>
    </row>
    <row r="363" spans="1:11" ht="16.05" customHeight="1" x14ac:dyDescent="0.25">
      <c r="A363" s="48">
        <f t="shared" si="43"/>
        <v>53782</v>
      </c>
      <c r="B363" s="45" t="str">
        <f t="shared" si="47"/>
        <v>A363</v>
      </c>
      <c r="C363" s="46">
        <v>351</v>
      </c>
      <c r="D363" s="4">
        <f t="shared" si="44"/>
        <v>0</v>
      </c>
      <c r="E363" s="4">
        <f t="shared" si="50"/>
        <v>0</v>
      </c>
      <c r="F363" s="4">
        <f t="shared" si="48"/>
        <v>0</v>
      </c>
      <c r="G363" s="4">
        <f t="shared" si="49"/>
        <v>0</v>
      </c>
      <c r="H363" s="4">
        <f t="shared" si="45"/>
        <v>0</v>
      </c>
      <c r="I363" s="26">
        <f t="shared" si="46"/>
        <v>0</v>
      </c>
      <c r="K363" s="49">
        <v>5.0999999999999997E-2</v>
      </c>
    </row>
    <row r="364" spans="1:11" ht="16.05" customHeight="1" x14ac:dyDescent="0.25">
      <c r="A364" s="48">
        <f t="shared" si="43"/>
        <v>53812</v>
      </c>
      <c r="B364" s="45" t="str">
        <f t="shared" si="47"/>
        <v>A364</v>
      </c>
      <c r="C364" s="46">
        <v>352</v>
      </c>
      <c r="D364" s="4">
        <f t="shared" si="44"/>
        <v>0</v>
      </c>
      <c r="E364" s="4">
        <f t="shared" si="50"/>
        <v>0</v>
      </c>
      <c r="F364" s="4">
        <f t="shared" si="48"/>
        <v>0</v>
      </c>
      <c r="G364" s="4">
        <f t="shared" si="49"/>
        <v>0</v>
      </c>
      <c r="H364" s="4">
        <f t="shared" si="45"/>
        <v>0</v>
      </c>
      <c r="I364" s="26">
        <f t="shared" si="46"/>
        <v>0</v>
      </c>
      <c r="K364" s="49">
        <v>5.0999999999999997E-2</v>
      </c>
    </row>
    <row r="365" spans="1:11" ht="16.05" customHeight="1" x14ac:dyDescent="0.25">
      <c r="A365" s="48">
        <f t="shared" si="43"/>
        <v>53843</v>
      </c>
      <c r="B365" s="45" t="str">
        <f t="shared" si="47"/>
        <v>A365</v>
      </c>
      <c r="C365" s="46">
        <v>353</v>
      </c>
      <c r="D365" s="4">
        <f t="shared" si="44"/>
        <v>0</v>
      </c>
      <c r="E365" s="4">
        <f t="shared" si="50"/>
        <v>0</v>
      </c>
      <c r="F365" s="4">
        <f t="shared" si="48"/>
        <v>0</v>
      </c>
      <c r="G365" s="4">
        <f t="shared" si="49"/>
        <v>0</v>
      </c>
      <c r="H365" s="4">
        <f t="shared" si="45"/>
        <v>0</v>
      </c>
      <c r="I365" s="26">
        <f t="shared" si="46"/>
        <v>0</v>
      </c>
      <c r="K365" s="49">
        <v>5.0999999999999997E-2</v>
      </c>
    </row>
    <row r="366" spans="1:11" ht="16.05" customHeight="1" x14ac:dyDescent="0.25">
      <c r="A366" s="48">
        <f t="shared" si="43"/>
        <v>53873</v>
      </c>
      <c r="B366" s="45" t="str">
        <f t="shared" si="47"/>
        <v>A366</v>
      </c>
      <c r="C366" s="46">
        <v>354</v>
      </c>
      <c r="D366" s="4">
        <f t="shared" si="44"/>
        <v>0</v>
      </c>
      <c r="E366" s="4">
        <f t="shared" si="50"/>
        <v>0</v>
      </c>
      <c r="F366" s="4">
        <f t="shared" si="48"/>
        <v>0</v>
      </c>
      <c r="G366" s="4">
        <f t="shared" si="49"/>
        <v>0</v>
      </c>
      <c r="H366" s="4">
        <f t="shared" si="45"/>
        <v>0</v>
      </c>
      <c r="I366" s="26">
        <f t="shared" si="46"/>
        <v>0</v>
      </c>
      <c r="K366" s="49">
        <v>5.0999999999999997E-2</v>
      </c>
    </row>
    <row r="367" spans="1:11" ht="16.05" customHeight="1" x14ac:dyDescent="0.25">
      <c r="A367" s="48">
        <f t="shared" si="43"/>
        <v>53904</v>
      </c>
      <c r="B367" s="45" t="str">
        <f t="shared" si="47"/>
        <v>A367</v>
      </c>
      <c r="C367" s="46">
        <v>355</v>
      </c>
      <c r="D367" s="4">
        <f t="shared" si="44"/>
        <v>0</v>
      </c>
      <c r="E367" s="4">
        <f t="shared" si="50"/>
        <v>0</v>
      </c>
      <c r="F367" s="4">
        <f t="shared" si="48"/>
        <v>0</v>
      </c>
      <c r="G367" s="4">
        <f t="shared" si="49"/>
        <v>0</v>
      </c>
      <c r="H367" s="4">
        <f t="shared" si="45"/>
        <v>0</v>
      </c>
      <c r="I367" s="26">
        <f t="shared" si="46"/>
        <v>0</v>
      </c>
      <c r="K367" s="49">
        <v>5.0999999999999997E-2</v>
      </c>
    </row>
    <row r="368" spans="1:11" ht="16.05" customHeight="1" x14ac:dyDescent="0.25">
      <c r="A368" s="48">
        <f t="shared" si="43"/>
        <v>53935</v>
      </c>
      <c r="B368" s="45" t="str">
        <f t="shared" si="47"/>
        <v>A368</v>
      </c>
      <c r="C368" s="46">
        <v>356</v>
      </c>
      <c r="D368" s="4">
        <f t="shared" si="44"/>
        <v>0</v>
      </c>
      <c r="E368" s="4">
        <f t="shared" si="50"/>
        <v>0</v>
      </c>
      <c r="F368" s="4">
        <f t="shared" si="48"/>
        <v>0</v>
      </c>
      <c r="G368" s="4">
        <f t="shared" si="49"/>
        <v>0</v>
      </c>
      <c r="H368" s="4">
        <f t="shared" si="45"/>
        <v>0</v>
      </c>
      <c r="I368" s="26">
        <f t="shared" si="46"/>
        <v>0</v>
      </c>
      <c r="K368" s="49">
        <v>5.0999999999999997E-2</v>
      </c>
    </row>
    <row r="369" spans="1:12" ht="16.05" customHeight="1" x14ac:dyDescent="0.25">
      <c r="A369" s="48">
        <f t="shared" si="43"/>
        <v>53965</v>
      </c>
      <c r="B369" s="45" t="str">
        <f t="shared" si="47"/>
        <v>A369</v>
      </c>
      <c r="C369" s="46">
        <v>357</v>
      </c>
      <c r="D369" s="4">
        <f t="shared" si="44"/>
        <v>0</v>
      </c>
      <c r="E369" s="4">
        <f t="shared" si="50"/>
        <v>0</v>
      </c>
      <c r="F369" s="4">
        <f t="shared" si="48"/>
        <v>0</v>
      </c>
      <c r="G369" s="4">
        <f t="shared" si="49"/>
        <v>0</v>
      </c>
      <c r="H369" s="4">
        <f t="shared" si="45"/>
        <v>0</v>
      </c>
      <c r="I369" s="26">
        <f t="shared" si="46"/>
        <v>0</v>
      </c>
      <c r="K369" s="49">
        <v>5.0999999999999997E-2</v>
      </c>
    </row>
    <row r="370" spans="1:12" ht="16.05" customHeight="1" x14ac:dyDescent="0.25">
      <c r="A370" s="48">
        <f t="shared" si="43"/>
        <v>53996</v>
      </c>
      <c r="B370" s="45" t="str">
        <f t="shared" si="47"/>
        <v>A370</v>
      </c>
      <c r="C370" s="46">
        <v>358</v>
      </c>
      <c r="D370" s="4">
        <f t="shared" si="44"/>
        <v>0</v>
      </c>
      <c r="E370" s="4">
        <f t="shared" si="50"/>
        <v>0</v>
      </c>
      <c r="F370" s="4">
        <f t="shared" si="48"/>
        <v>0</v>
      </c>
      <c r="G370" s="4">
        <f t="shared" si="49"/>
        <v>0</v>
      </c>
      <c r="H370" s="4">
        <f t="shared" si="45"/>
        <v>0</v>
      </c>
      <c r="I370" s="26">
        <f t="shared" si="46"/>
        <v>0</v>
      </c>
      <c r="K370" s="49">
        <v>5.0999999999999997E-2</v>
      </c>
    </row>
    <row r="371" spans="1:12" ht="16.05" customHeight="1" x14ac:dyDescent="0.25">
      <c r="A371" s="48">
        <f t="shared" si="43"/>
        <v>54026</v>
      </c>
      <c r="B371" s="45" t="str">
        <f t="shared" si="47"/>
        <v>A371</v>
      </c>
      <c r="C371" s="46">
        <v>359</v>
      </c>
      <c r="D371" s="4">
        <f t="shared" si="44"/>
        <v>0</v>
      </c>
      <c r="E371" s="4">
        <f t="shared" si="50"/>
        <v>0</v>
      </c>
      <c r="F371" s="4">
        <f t="shared" si="48"/>
        <v>0</v>
      </c>
      <c r="G371" s="4">
        <f t="shared" si="49"/>
        <v>0</v>
      </c>
      <c r="H371" s="4">
        <f t="shared" si="45"/>
        <v>0</v>
      </c>
      <c r="I371" s="26">
        <f t="shared" si="46"/>
        <v>0</v>
      </c>
      <c r="K371" s="49">
        <v>5.0999999999999997E-2</v>
      </c>
    </row>
    <row r="372" spans="1:12" ht="16.05" customHeight="1" x14ac:dyDescent="0.25">
      <c r="A372" s="48">
        <f t="shared" si="43"/>
        <v>54057</v>
      </c>
      <c r="B372" s="45" t="str">
        <f t="shared" si="47"/>
        <v>A372</v>
      </c>
      <c r="C372" s="46">
        <v>360</v>
      </c>
      <c r="D372" s="4">
        <f t="shared" si="44"/>
        <v>0</v>
      </c>
      <c r="E372" s="4">
        <f t="shared" si="50"/>
        <v>0</v>
      </c>
      <c r="F372" s="4">
        <f t="shared" si="48"/>
        <v>0</v>
      </c>
      <c r="G372" s="4">
        <f t="shared" si="49"/>
        <v>0</v>
      </c>
      <c r="H372" s="4">
        <f t="shared" si="45"/>
        <v>0</v>
      </c>
      <c r="I372" s="26">
        <f t="shared" si="46"/>
        <v>0</v>
      </c>
      <c r="K372" s="49">
        <v>5.0999999999999997E-2</v>
      </c>
    </row>
    <row r="373" spans="1:12" s="51" customFormat="1" ht="16.05" customHeight="1" thickBot="1" x14ac:dyDescent="0.25">
      <c r="A373" s="50"/>
      <c r="B373" s="50"/>
      <c r="D373" s="52"/>
      <c r="E373" s="53">
        <f>SUM(E13:E372)</f>
        <v>319436.37149092264</v>
      </c>
      <c r="F373" s="53">
        <f>SUM(F13:F372)</f>
        <v>119436.37149092223</v>
      </c>
      <c r="G373" s="53">
        <f>SUM(G13:G372)</f>
        <v>200000</v>
      </c>
      <c r="H373" s="52"/>
      <c r="I373" s="54"/>
      <c r="K373" s="55"/>
      <c r="L373" s="52"/>
    </row>
    <row r="374" spans="1:12" ht="16.05" customHeight="1" thickTop="1" x14ac:dyDescent="0.25"/>
  </sheetData>
  <mergeCells count="6">
    <mergeCell ref="A8:C8"/>
    <mergeCell ref="A9:C9"/>
    <mergeCell ref="A4:C4"/>
    <mergeCell ref="A5:C5"/>
    <mergeCell ref="A6:C6"/>
    <mergeCell ref="A7:C7"/>
  </mergeCells>
  <phoneticPr fontId="5" type="noConversion"/>
  <conditionalFormatting sqref="D10">
    <cfRule type="cellIs" dxfId="0" priority="1" operator="greaterThan">
      <formula>$D$4</formula>
    </cfRule>
  </conditionalFormatting>
  <dataValidations count="4">
    <dataValidation type="date" operator="greaterThan" allowBlank="1" showErrorMessage="1" errorTitle="Invalid Date" error="This is not a valid date - the date should be entered according to the Regional Date settings." promptTitle="Loan Start Date" prompt="Enter the date of the first loan repayment." sqref="D8" xr:uid="{00000000-0002-0000-0100-000000000000}">
      <formula1>1</formula1>
    </dataValidation>
    <dataValidation type="list" allowBlank="1" showErrorMessage="1" promptTitle="Loan Repayment Type" prompt="Select whether the loan is repaid at the beginning or end of a month." sqref="D9" xr:uid="{00000000-0002-0000-0100-000001000000}">
      <formula1>"Beginning, End"</formula1>
    </dataValidation>
    <dataValidation type="decimal" allowBlank="1" showErrorMessage="1" errorTitle="Invalid Input" error="This value must be entered as a percentage between 0% and 100%." promptTitle="Annual Interest Rate" prompt="Enter the annual interest rate as a percentage." sqref="D5" xr:uid="{00000000-0002-0000-0100-000003000000}">
      <formula1>0</formula1>
      <formula2>1</formula2>
    </dataValidation>
    <dataValidation type="whole" allowBlank="1" showErrorMessage="1" errorTitle="Invalid Loan Period" error="The loan period should be an integer value between 1 and 360." promptTitle="Loan Period in Months" prompt="Enter a loan period between 1 and 360." sqref="D6" xr:uid="{5FB90AD5-B2F3-460D-A2E5-11034CABE880}">
      <formula1>1</formula1>
      <formula2>360</formula2>
    </dataValidation>
  </dataValidations>
  <pageMargins left="0.59055118110236227" right="0.59055118110236227" top="0.59055118110236227" bottom="0.59055118110236227" header="0.39370078740157483" footer="0.39370078740157483"/>
  <pageSetup paperSize="9" scale="56" fitToHeight="0" orientation="portrait" r:id="rId1"/>
  <headerFooter alignWithMargins="0">
    <oddFooter>&amp;C&amp;"-,Regular"&amp;9Page &amp;P of &amp;N</oddFooter>
  </headerFooter>
  <ignoredErrors>
    <ignoredError sqref="K13"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40325-33AB-4321-B9BC-8A00A5D7E82E}">
  <sheetPr>
    <pageSetUpPr fitToPage="1"/>
  </sheetPr>
  <dimension ref="A1:L374"/>
  <sheetViews>
    <sheetView zoomScale="95" zoomScaleNormal="95" workbookViewId="0">
      <pane ySplit="12" topLeftCell="A13" activePane="bottomLeft" state="frozen"/>
      <selection pane="bottomLeft" activeCell="D4" sqref="D4"/>
    </sheetView>
  </sheetViews>
  <sheetFormatPr defaultColWidth="9.109375" defaultRowHeight="16.05" customHeight="1" x14ac:dyDescent="0.25"/>
  <cols>
    <col min="1" max="1" width="16.6640625" style="30" customWidth="1"/>
    <col min="2" max="2" width="15.6640625" style="30" customWidth="1"/>
    <col min="3" max="3" width="15.6640625" style="29" customWidth="1"/>
    <col min="4" max="8" width="15.6640625" style="4" customWidth="1"/>
    <col min="9" max="9" width="15.6640625" style="26" customWidth="1"/>
    <col min="10" max="10" width="3.6640625" style="29" customWidth="1"/>
    <col min="11" max="11" width="15.6640625" style="5" customWidth="1"/>
    <col min="12" max="12" width="14.6640625" style="4" customWidth="1"/>
    <col min="13" max="16384" width="9.109375" style="29"/>
  </cols>
  <sheetData>
    <row r="1" spans="1:11" ht="16.05" customHeight="1" x14ac:dyDescent="0.25">
      <c r="A1" s="56" t="s">
        <v>35</v>
      </c>
      <c r="B1" s="28"/>
      <c r="K1" s="6"/>
    </row>
    <row r="2" spans="1:11" ht="16.05" customHeight="1" x14ac:dyDescent="0.25">
      <c r="A2" s="9" t="s">
        <v>31</v>
      </c>
      <c r="B2" s="28"/>
      <c r="K2" s="6"/>
    </row>
    <row r="3" spans="1:11" ht="16.05" customHeight="1" x14ac:dyDescent="0.25">
      <c r="A3" s="21" t="s">
        <v>37</v>
      </c>
    </row>
    <row r="4" spans="1:11" ht="16.05" customHeight="1" x14ac:dyDescent="0.25">
      <c r="A4" s="61" t="s">
        <v>3</v>
      </c>
      <c r="B4" s="62"/>
      <c r="C4" s="63"/>
      <c r="D4" s="31">
        <v>60000</v>
      </c>
    </row>
    <row r="5" spans="1:11" ht="16.05" customHeight="1" x14ac:dyDescent="0.25">
      <c r="A5" s="61" t="s">
        <v>1</v>
      </c>
      <c r="B5" s="62"/>
      <c r="C5" s="63"/>
      <c r="D5" s="32">
        <v>5.3499999999999999E-2</v>
      </c>
    </row>
    <row r="6" spans="1:11" ht="16.05" customHeight="1" x14ac:dyDescent="0.25">
      <c r="A6" s="61" t="s">
        <v>14</v>
      </c>
      <c r="B6" s="62"/>
      <c r="C6" s="63"/>
      <c r="D6" s="31">
        <v>60</v>
      </c>
      <c r="G6" s="33"/>
      <c r="H6" s="33"/>
      <c r="I6" s="24"/>
    </row>
    <row r="7" spans="1:11" ht="16.05" customHeight="1" x14ac:dyDescent="0.25">
      <c r="A7" s="61" t="s">
        <v>15</v>
      </c>
      <c r="B7" s="62"/>
      <c r="C7" s="63"/>
      <c r="D7" s="34">
        <f>IF(D9="Beginning",PMT($D$5/12,$D$6,-$D$4,$D$10,1),PMT($D$5/12,$D$6,-$D$4,$D$10,0))</f>
        <v>923.31517200964345</v>
      </c>
    </row>
    <row r="8" spans="1:11" ht="16.05" customHeight="1" x14ac:dyDescent="0.25">
      <c r="A8" s="61" t="s">
        <v>2</v>
      </c>
      <c r="B8" s="62"/>
      <c r="C8" s="63"/>
      <c r="D8" s="35">
        <v>43466</v>
      </c>
      <c r="E8" s="33"/>
    </row>
    <row r="9" spans="1:11" ht="16.05" customHeight="1" x14ac:dyDescent="0.25">
      <c r="A9" s="61" t="s">
        <v>5</v>
      </c>
      <c r="B9" s="62"/>
      <c r="C9" s="63"/>
      <c r="D9" s="36" t="s">
        <v>6</v>
      </c>
      <c r="E9" s="33"/>
    </row>
    <row r="10" spans="1:11" ht="16.05" customHeight="1" x14ac:dyDescent="0.25">
      <c r="A10" s="58" t="s">
        <v>16</v>
      </c>
      <c r="B10" s="59"/>
      <c r="C10" s="60"/>
      <c r="D10" s="31">
        <v>15000</v>
      </c>
      <c r="G10" s="33"/>
      <c r="H10" s="33"/>
      <c r="I10" s="24"/>
    </row>
    <row r="11" spans="1:11" ht="16.05" customHeight="1" x14ac:dyDescent="0.25">
      <c r="A11" s="29"/>
      <c r="B11" s="29"/>
      <c r="D11" s="37"/>
      <c r="E11" s="33"/>
    </row>
    <row r="12" spans="1:11" s="42" customFormat="1" ht="25.2" x14ac:dyDescent="0.2">
      <c r="A12" s="38" t="s">
        <v>0</v>
      </c>
      <c r="B12" s="38" t="s">
        <v>24</v>
      </c>
      <c r="C12" s="39" t="s">
        <v>4</v>
      </c>
      <c r="D12" s="40" t="s">
        <v>17</v>
      </c>
      <c r="E12" s="40" t="s">
        <v>18</v>
      </c>
      <c r="F12" s="40" t="s">
        <v>19</v>
      </c>
      <c r="G12" s="40" t="s">
        <v>20</v>
      </c>
      <c r="H12" s="40" t="s">
        <v>21</v>
      </c>
      <c r="I12" s="41" t="s">
        <v>22</v>
      </c>
      <c r="K12" s="43" t="s">
        <v>23</v>
      </c>
    </row>
    <row r="13" spans="1:11" ht="16.05" customHeight="1" x14ac:dyDescent="0.25">
      <c r="A13" s="44">
        <f>DATE(YEAR(D8),MONTH(D8)+1,1-1)</f>
        <v>43496</v>
      </c>
      <c r="B13" s="45" t="str">
        <f>"A"&amp;ROW(A13)</f>
        <v>A13</v>
      </c>
      <c r="C13" s="46">
        <v>1</v>
      </c>
      <c r="D13" s="4">
        <f>$D$4</f>
        <v>60000</v>
      </c>
      <c r="E13" s="4">
        <f>IF($D$6+1-C13=0,0,IF($D$9="Beginning",PMT(K13/12,$D$6+1-C13,-$D13,$D$10,1),PMT(K13/12,$D$6+1-C13,-$D13,$D$10,0)))</f>
        <v>923.31517200964345</v>
      </c>
      <c r="F13" s="4">
        <f>IF($D$6+1-C13&lt;=0,0,IF($D$9="Beginning",(D13-E13)*K13/12,D13*K13/12))</f>
        <v>267.5</v>
      </c>
      <c r="G13" s="4">
        <f>IF(ROUND($D$6+1-C13,2)&lt;=0,0,E13-F13)</f>
        <v>655.81517200964345</v>
      </c>
      <c r="H13" s="4">
        <f t="shared" ref="H13:H76" si="0">D13-G13</f>
        <v>59344.184827990357</v>
      </c>
      <c r="I13" s="26">
        <f t="shared" ref="I13:I76" si="1">H13/$D$4</f>
        <v>0.98906974713317264</v>
      </c>
      <c r="K13" s="47">
        <f>$D$5</f>
        <v>5.3499999999999999E-2</v>
      </c>
    </row>
    <row r="14" spans="1:11" ht="16.05" customHeight="1" x14ac:dyDescent="0.25">
      <c r="A14" s="48">
        <f>DATE(YEAR(A13),MONTH(A13)+2,1-1)</f>
        <v>43524</v>
      </c>
      <c r="B14" s="45" t="str">
        <f t="shared" ref="B14:B77" si="2">"A"&amp;ROW(A14)</f>
        <v>A14</v>
      </c>
      <c r="C14" s="46">
        <v>2</v>
      </c>
      <c r="D14" s="4">
        <f t="shared" ref="D14:D77" si="3">IF(ROUND(H13,0)&gt;0,H13,0)</f>
        <v>59344.184827990357</v>
      </c>
      <c r="E14" s="4">
        <f>IF($D$6+1-C14&lt;=0,0,IF($D$9="Beginning",PMT(K13/12,$D$6+1-C14,-(D13-E13),-PV(K13/12,1,0,$D$10),0),PMT(K14/12,$D$6+1-C14,-D14,$D$10,0)))</f>
        <v>923.31517200964345</v>
      </c>
      <c r="F14" s="4">
        <f t="shared" ref="F14:F77" si="4">IF($D$6+1-C14&lt;=0,0,IF($D$9="Beginning",(D14-E14)*K14/12,D14*K14/12))</f>
        <v>264.57615735812368</v>
      </c>
      <c r="G14" s="4">
        <f t="shared" ref="G14:G77" si="5">IF(ROUND($D$6+1-C14,2)&lt;=0,0,E14-F14)</f>
        <v>658.73901465151971</v>
      </c>
      <c r="H14" s="4">
        <f t="shared" si="0"/>
        <v>58685.44581333884</v>
      </c>
      <c r="I14" s="26">
        <f t="shared" si="1"/>
        <v>0.97809076355564728</v>
      </c>
      <c r="K14" s="49">
        <v>5.3499999999999999E-2</v>
      </c>
    </row>
    <row r="15" spans="1:11" ht="16.05" customHeight="1" x14ac:dyDescent="0.25">
      <c r="A15" s="48">
        <f t="shared" ref="A15:A78" si="6">DATE(YEAR(A14),MONTH(A14)+2,1-1)</f>
        <v>43555</v>
      </c>
      <c r="B15" s="45" t="str">
        <f t="shared" si="2"/>
        <v>A15</v>
      </c>
      <c r="C15" s="46">
        <v>3</v>
      </c>
      <c r="D15" s="4">
        <f t="shared" si="3"/>
        <v>58685.44581333884</v>
      </c>
      <c r="E15" s="4">
        <f t="shared" ref="E15:E78" si="7">IF($D$6+1-C15&lt;=0,0,IF($D$9="Beginning",PMT(K14/12,$D$6+1-C15,-(D14-E14),-PV(K14/12,1,0,$D$10),0),PMT(K15/12,$D$6+1-C15,-D15,$D$10,0)))</f>
        <v>923.31517200964345</v>
      </c>
      <c r="F15" s="4">
        <f t="shared" si="4"/>
        <v>261.63927925113563</v>
      </c>
      <c r="G15" s="4">
        <f t="shared" si="5"/>
        <v>661.67589275850787</v>
      </c>
      <c r="H15" s="4">
        <f t="shared" si="0"/>
        <v>58023.769920580329</v>
      </c>
      <c r="I15" s="26">
        <f t="shared" si="1"/>
        <v>0.96706283200967214</v>
      </c>
      <c r="K15" s="49">
        <v>5.3499999999999999E-2</v>
      </c>
    </row>
    <row r="16" spans="1:11" ht="16.05" customHeight="1" x14ac:dyDescent="0.25">
      <c r="A16" s="48">
        <f t="shared" si="6"/>
        <v>43585</v>
      </c>
      <c r="B16" s="45" t="str">
        <f t="shared" si="2"/>
        <v>A16</v>
      </c>
      <c r="C16" s="46">
        <v>4</v>
      </c>
      <c r="D16" s="4">
        <f t="shared" si="3"/>
        <v>58023.769920580329</v>
      </c>
      <c r="E16" s="4">
        <f t="shared" si="7"/>
        <v>923.31517200964322</v>
      </c>
      <c r="F16" s="4">
        <f t="shared" si="4"/>
        <v>258.68930756258732</v>
      </c>
      <c r="G16" s="4">
        <f t="shared" si="5"/>
        <v>664.62586444705585</v>
      </c>
      <c r="H16" s="4">
        <f t="shared" si="0"/>
        <v>57359.144056133271</v>
      </c>
      <c r="I16" s="26">
        <f t="shared" si="1"/>
        <v>0.95598573426888789</v>
      </c>
      <c r="K16" s="49">
        <v>5.3499999999999999E-2</v>
      </c>
    </row>
    <row r="17" spans="1:11" ht="16.05" customHeight="1" x14ac:dyDescent="0.25">
      <c r="A17" s="48">
        <f t="shared" si="6"/>
        <v>43616</v>
      </c>
      <c r="B17" s="45" t="str">
        <f t="shared" si="2"/>
        <v>A17</v>
      </c>
      <c r="C17" s="46">
        <v>5</v>
      </c>
      <c r="D17" s="4">
        <f t="shared" si="3"/>
        <v>57359.144056133271</v>
      </c>
      <c r="E17" s="4">
        <f t="shared" si="7"/>
        <v>923.31517200964322</v>
      </c>
      <c r="F17" s="4">
        <f t="shared" si="4"/>
        <v>255.72618391692751</v>
      </c>
      <c r="G17" s="4">
        <f t="shared" si="5"/>
        <v>667.58898809271568</v>
      </c>
      <c r="H17" s="4">
        <f t="shared" si="0"/>
        <v>56691.555068040558</v>
      </c>
      <c r="I17" s="26">
        <f t="shared" si="1"/>
        <v>0.94485925113400926</v>
      </c>
      <c r="K17" s="49">
        <v>5.3499999999999999E-2</v>
      </c>
    </row>
    <row r="18" spans="1:11" ht="16.05" customHeight="1" x14ac:dyDescent="0.25">
      <c r="A18" s="48">
        <f t="shared" si="6"/>
        <v>43646</v>
      </c>
      <c r="B18" s="45" t="str">
        <f t="shared" si="2"/>
        <v>A18</v>
      </c>
      <c r="C18" s="46">
        <v>6</v>
      </c>
      <c r="D18" s="4">
        <f t="shared" si="3"/>
        <v>56691.555068040558</v>
      </c>
      <c r="E18" s="4">
        <f t="shared" si="7"/>
        <v>923.31517200964345</v>
      </c>
      <c r="F18" s="4">
        <f t="shared" si="4"/>
        <v>252.74984967834749</v>
      </c>
      <c r="G18" s="4">
        <f t="shared" si="5"/>
        <v>670.56532233129599</v>
      </c>
      <c r="H18" s="4">
        <f t="shared" si="0"/>
        <v>56020.989745709259</v>
      </c>
      <c r="I18" s="26">
        <f t="shared" si="1"/>
        <v>0.9336831624284877</v>
      </c>
      <c r="K18" s="49">
        <v>5.3499999999999999E-2</v>
      </c>
    </row>
    <row r="19" spans="1:11" ht="16.05" customHeight="1" x14ac:dyDescent="0.25">
      <c r="A19" s="48">
        <f t="shared" si="6"/>
        <v>43677</v>
      </c>
      <c r="B19" s="45" t="str">
        <f t="shared" si="2"/>
        <v>A19</v>
      </c>
      <c r="C19" s="46">
        <v>7</v>
      </c>
      <c r="D19" s="4">
        <f t="shared" si="3"/>
        <v>56020.989745709259</v>
      </c>
      <c r="E19" s="4">
        <f t="shared" si="7"/>
        <v>923.31517200964322</v>
      </c>
      <c r="F19" s="4">
        <f t="shared" si="4"/>
        <v>249.76024594962044</v>
      </c>
      <c r="G19" s="4">
        <f t="shared" si="5"/>
        <v>673.55492606002281</v>
      </c>
      <c r="H19" s="4">
        <f t="shared" si="0"/>
        <v>55347.434819649236</v>
      </c>
      <c r="I19" s="26">
        <f t="shared" si="1"/>
        <v>0.92245724699415388</v>
      </c>
      <c r="K19" s="49">
        <v>5.3499999999999999E-2</v>
      </c>
    </row>
    <row r="20" spans="1:11" ht="16.05" customHeight="1" x14ac:dyDescent="0.25">
      <c r="A20" s="48">
        <f t="shared" si="6"/>
        <v>43708</v>
      </c>
      <c r="B20" s="45" t="str">
        <f t="shared" si="2"/>
        <v>A20</v>
      </c>
      <c r="C20" s="46">
        <v>8</v>
      </c>
      <c r="D20" s="4">
        <f t="shared" si="3"/>
        <v>55347.434819649236</v>
      </c>
      <c r="E20" s="4">
        <f t="shared" si="7"/>
        <v>923.31517200964322</v>
      </c>
      <c r="F20" s="4">
        <f t="shared" si="4"/>
        <v>246.75731357093616</v>
      </c>
      <c r="G20" s="4">
        <f t="shared" si="5"/>
        <v>676.55785843870706</v>
      </c>
      <c r="H20" s="4">
        <f t="shared" si="0"/>
        <v>54670.876961210532</v>
      </c>
      <c r="I20" s="26">
        <f t="shared" si="1"/>
        <v>0.91118128268684218</v>
      </c>
      <c r="K20" s="49">
        <v>5.3499999999999999E-2</v>
      </c>
    </row>
    <row r="21" spans="1:11" ht="16.05" customHeight="1" x14ac:dyDescent="0.25">
      <c r="A21" s="48">
        <f t="shared" si="6"/>
        <v>43738</v>
      </c>
      <c r="B21" s="45" t="str">
        <f t="shared" si="2"/>
        <v>A21</v>
      </c>
      <c r="C21" s="46">
        <v>9</v>
      </c>
      <c r="D21" s="4">
        <f t="shared" si="3"/>
        <v>54670.876961210532</v>
      </c>
      <c r="E21" s="4">
        <f t="shared" si="7"/>
        <v>923.31517200964322</v>
      </c>
      <c r="F21" s="4">
        <f t="shared" si="4"/>
        <v>243.7409931187303</v>
      </c>
      <c r="G21" s="4">
        <f t="shared" si="5"/>
        <v>679.57417889091289</v>
      </c>
      <c r="H21" s="4">
        <f t="shared" si="0"/>
        <v>53991.302782319617</v>
      </c>
      <c r="I21" s="26">
        <f t="shared" si="1"/>
        <v>0.89985504637199365</v>
      </c>
      <c r="K21" s="49">
        <v>5.3499999999999999E-2</v>
      </c>
    </row>
    <row r="22" spans="1:11" ht="16.05" customHeight="1" x14ac:dyDescent="0.25">
      <c r="A22" s="48">
        <f t="shared" si="6"/>
        <v>43769</v>
      </c>
      <c r="B22" s="45" t="str">
        <f t="shared" si="2"/>
        <v>A22</v>
      </c>
      <c r="C22" s="46">
        <v>10</v>
      </c>
      <c r="D22" s="4">
        <f t="shared" si="3"/>
        <v>53991.302782319617</v>
      </c>
      <c r="E22" s="4">
        <f t="shared" si="7"/>
        <v>923.31517200964345</v>
      </c>
      <c r="F22" s="4">
        <f t="shared" si="4"/>
        <v>240.7112249045083</v>
      </c>
      <c r="G22" s="4">
        <f t="shared" si="5"/>
        <v>682.60394710513515</v>
      </c>
      <c r="H22" s="4">
        <f t="shared" si="0"/>
        <v>53308.698835214484</v>
      </c>
      <c r="I22" s="26">
        <f t="shared" si="1"/>
        <v>0.88847831392024135</v>
      </c>
      <c r="K22" s="49">
        <v>5.3499999999999999E-2</v>
      </c>
    </row>
    <row r="23" spans="1:11" ht="16.05" customHeight="1" x14ac:dyDescent="0.25">
      <c r="A23" s="48">
        <f t="shared" si="6"/>
        <v>43799</v>
      </c>
      <c r="B23" s="45" t="str">
        <f t="shared" si="2"/>
        <v>A23</v>
      </c>
      <c r="C23" s="46">
        <v>11</v>
      </c>
      <c r="D23" s="4">
        <f t="shared" si="3"/>
        <v>53308.698835214484</v>
      </c>
      <c r="E23" s="4">
        <f t="shared" si="7"/>
        <v>923.31517200964345</v>
      </c>
      <c r="F23" s="4">
        <f t="shared" si="4"/>
        <v>237.66794897366458</v>
      </c>
      <c r="G23" s="4">
        <f t="shared" si="5"/>
        <v>685.64722303597887</v>
      </c>
      <c r="H23" s="4">
        <f t="shared" si="0"/>
        <v>52623.051612178504</v>
      </c>
      <c r="I23" s="26">
        <f t="shared" si="1"/>
        <v>0.87705086020297507</v>
      </c>
      <c r="K23" s="49">
        <v>5.3499999999999999E-2</v>
      </c>
    </row>
    <row r="24" spans="1:11" ht="16.05" customHeight="1" x14ac:dyDescent="0.25">
      <c r="A24" s="48">
        <f t="shared" si="6"/>
        <v>43830</v>
      </c>
      <c r="B24" s="45" t="str">
        <f t="shared" si="2"/>
        <v>A24</v>
      </c>
      <c r="C24" s="46">
        <v>12</v>
      </c>
      <c r="D24" s="4">
        <f t="shared" si="3"/>
        <v>52623.051612178504</v>
      </c>
      <c r="E24" s="4">
        <f t="shared" si="7"/>
        <v>923.31517200964345</v>
      </c>
      <c r="F24" s="4">
        <f t="shared" si="4"/>
        <v>234.61110510429583</v>
      </c>
      <c r="G24" s="4">
        <f t="shared" si="5"/>
        <v>688.70406690534764</v>
      </c>
      <c r="H24" s="4">
        <f t="shared" si="0"/>
        <v>51934.347545273158</v>
      </c>
      <c r="I24" s="26">
        <f t="shared" si="1"/>
        <v>0.86557245908788594</v>
      </c>
      <c r="K24" s="49">
        <v>5.3499999999999999E-2</v>
      </c>
    </row>
    <row r="25" spans="1:11" ht="16.05" customHeight="1" x14ac:dyDescent="0.25">
      <c r="A25" s="48">
        <f t="shared" si="6"/>
        <v>43861</v>
      </c>
      <c r="B25" s="45" t="str">
        <f t="shared" si="2"/>
        <v>A25</v>
      </c>
      <c r="C25" s="46">
        <v>13</v>
      </c>
      <c r="D25" s="4">
        <f t="shared" si="3"/>
        <v>51934.347545273158</v>
      </c>
      <c r="E25" s="4">
        <f t="shared" si="7"/>
        <v>923.31517200964345</v>
      </c>
      <c r="F25" s="4">
        <f t="shared" si="4"/>
        <v>231.54063280600948</v>
      </c>
      <c r="G25" s="4">
        <f t="shared" si="5"/>
        <v>691.77453920363394</v>
      </c>
      <c r="H25" s="4">
        <f t="shared" si="0"/>
        <v>51242.573006069528</v>
      </c>
      <c r="I25" s="26">
        <f t="shared" si="1"/>
        <v>0.85404288343449208</v>
      </c>
      <c r="K25" s="49">
        <v>5.3499999999999999E-2</v>
      </c>
    </row>
    <row r="26" spans="1:11" ht="16.05" customHeight="1" x14ac:dyDescent="0.25">
      <c r="A26" s="48">
        <f t="shared" si="6"/>
        <v>43890</v>
      </c>
      <c r="B26" s="45" t="str">
        <f t="shared" si="2"/>
        <v>A26</v>
      </c>
      <c r="C26" s="46">
        <v>14</v>
      </c>
      <c r="D26" s="4">
        <f t="shared" si="3"/>
        <v>51242.573006069528</v>
      </c>
      <c r="E26" s="4">
        <f t="shared" si="7"/>
        <v>923.31517200964322</v>
      </c>
      <c r="F26" s="4">
        <f t="shared" si="4"/>
        <v>228.45647131872661</v>
      </c>
      <c r="G26" s="4">
        <f t="shared" si="5"/>
        <v>694.85870069091663</v>
      </c>
      <c r="H26" s="4">
        <f t="shared" si="0"/>
        <v>50547.714305378613</v>
      </c>
      <c r="I26" s="26">
        <f t="shared" si="1"/>
        <v>0.84246190508964358</v>
      </c>
      <c r="K26" s="49">
        <v>5.3499999999999999E-2</v>
      </c>
    </row>
    <row r="27" spans="1:11" ht="16.05" customHeight="1" x14ac:dyDescent="0.25">
      <c r="A27" s="48">
        <f t="shared" si="6"/>
        <v>43921</v>
      </c>
      <c r="B27" s="45" t="str">
        <f t="shared" si="2"/>
        <v>A27</v>
      </c>
      <c r="C27" s="46">
        <v>15</v>
      </c>
      <c r="D27" s="4">
        <f t="shared" si="3"/>
        <v>50547.714305378613</v>
      </c>
      <c r="E27" s="4">
        <f t="shared" si="7"/>
        <v>923.31517200964345</v>
      </c>
      <c r="F27" s="4">
        <f t="shared" si="4"/>
        <v>225.35855961147965</v>
      </c>
      <c r="G27" s="4">
        <f t="shared" si="5"/>
        <v>697.95661239816377</v>
      </c>
      <c r="H27" s="4">
        <f t="shared" si="0"/>
        <v>49849.757692980449</v>
      </c>
      <c r="I27" s="26">
        <f t="shared" si="1"/>
        <v>0.8308292948830075</v>
      </c>
      <c r="K27" s="49">
        <v>5.3499999999999999E-2</v>
      </c>
    </row>
    <row r="28" spans="1:11" ht="16.05" customHeight="1" x14ac:dyDescent="0.25">
      <c r="A28" s="48">
        <f t="shared" si="6"/>
        <v>43951</v>
      </c>
      <c r="B28" s="45" t="str">
        <f t="shared" si="2"/>
        <v>A28</v>
      </c>
      <c r="C28" s="46">
        <v>16</v>
      </c>
      <c r="D28" s="4">
        <f t="shared" si="3"/>
        <v>49849.757692980449</v>
      </c>
      <c r="E28" s="4">
        <f t="shared" si="7"/>
        <v>923.31517200964345</v>
      </c>
      <c r="F28" s="4">
        <f t="shared" si="4"/>
        <v>222.2468363812045</v>
      </c>
      <c r="G28" s="4">
        <f t="shared" si="5"/>
        <v>701.06833562843894</v>
      </c>
      <c r="H28" s="4">
        <f t="shared" si="0"/>
        <v>49148.689357352006</v>
      </c>
      <c r="I28" s="26">
        <f t="shared" si="1"/>
        <v>0.81914482262253341</v>
      </c>
      <c r="K28" s="49">
        <v>5.3499999999999999E-2</v>
      </c>
    </row>
    <row r="29" spans="1:11" ht="16.05" customHeight="1" x14ac:dyDescent="0.25">
      <c r="A29" s="48">
        <f t="shared" si="6"/>
        <v>43982</v>
      </c>
      <c r="B29" s="45" t="str">
        <f t="shared" si="2"/>
        <v>A29</v>
      </c>
      <c r="C29" s="46">
        <v>17</v>
      </c>
      <c r="D29" s="4">
        <f t="shared" si="3"/>
        <v>49148.689357352006</v>
      </c>
      <c r="E29" s="4">
        <f t="shared" si="7"/>
        <v>923.31517200964345</v>
      </c>
      <c r="F29" s="4">
        <f t="shared" si="4"/>
        <v>219.12124005152771</v>
      </c>
      <c r="G29" s="4">
        <f t="shared" si="5"/>
        <v>704.19393195811574</v>
      </c>
      <c r="H29" s="4">
        <f t="shared" si="0"/>
        <v>48444.495425393892</v>
      </c>
      <c r="I29" s="26">
        <f t="shared" si="1"/>
        <v>0.80740825708989816</v>
      </c>
      <c r="K29" s="49">
        <v>5.3499999999999999E-2</v>
      </c>
    </row>
    <row r="30" spans="1:11" ht="16.05" customHeight="1" x14ac:dyDescent="0.25">
      <c r="A30" s="48">
        <f t="shared" si="6"/>
        <v>44012</v>
      </c>
      <c r="B30" s="45" t="str">
        <f t="shared" si="2"/>
        <v>A30</v>
      </c>
      <c r="C30" s="46">
        <v>18</v>
      </c>
      <c r="D30" s="4">
        <f t="shared" si="3"/>
        <v>48444.495425393892</v>
      </c>
      <c r="E30" s="4">
        <f t="shared" si="7"/>
        <v>923.31517200964345</v>
      </c>
      <c r="F30" s="4">
        <f t="shared" si="4"/>
        <v>215.98170877154777</v>
      </c>
      <c r="G30" s="4">
        <f t="shared" si="5"/>
        <v>707.33346323809565</v>
      </c>
      <c r="H30" s="4">
        <f t="shared" si="0"/>
        <v>47737.161962155798</v>
      </c>
      <c r="I30" s="26">
        <f t="shared" si="1"/>
        <v>0.79561936603592998</v>
      </c>
      <c r="K30" s="49">
        <v>5.3499999999999999E-2</v>
      </c>
    </row>
    <row r="31" spans="1:11" ht="16.05" customHeight="1" x14ac:dyDescent="0.25">
      <c r="A31" s="48">
        <f t="shared" si="6"/>
        <v>44043</v>
      </c>
      <c r="B31" s="45" t="str">
        <f t="shared" si="2"/>
        <v>A31</v>
      </c>
      <c r="C31" s="46">
        <v>19</v>
      </c>
      <c r="D31" s="4">
        <f t="shared" si="3"/>
        <v>47737.161962155798</v>
      </c>
      <c r="E31" s="4">
        <f t="shared" si="7"/>
        <v>923.31517200964356</v>
      </c>
      <c r="F31" s="4">
        <f t="shared" si="4"/>
        <v>212.82818041461124</v>
      </c>
      <c r="G31" s="4">
        <f t="shared" si="5"/>
        <v>710.48699159503235</v>
      </c>
      <c r="H31" s="4">
        <f t="shared" si="0"/>
        <v>47026.674970560765</v>
      </c>
      <c r="I31" s="26">
        <f t="shared" si="1"/>
        <v>0.78377791617601278</v>
      </c>
      <c r="K31" s="49">
        <v>5.3499999999999999E-2</v>
      </c>
    </row>
    <row r="32" spans="1:11" ht="16.05" customHeight="1" x14ac:dyDescent="0.25">
      <c r="A32" s="48">
        <f t="shared" si="6"/>
        <v>44074</v>
      </c>
      <c r="B32" s="45" t="str">
        <f t="shared" si="2"/>
        <v>A32</v>
      </c>
      <c r="C32" s="46">
        <v>20</v>
      </c>
      <c r="D32" s="4">
        <f t="shared" si="3"/>
        <v>47026.674970560765</v>
      </c>
      <c r="E32" s="4">
        <f t="shared" si="7"/>
        <v>923.31517200964322</v>
      </c>
      <c r="F32" s="4">
        <f t="shared" si="4"/>
        <v>209.66059257708341</v>
      </c>
      <c r="G32" s="4">
        <f t="shared" si="5"/>
        <v>713.65457943255979</v>
      </c>
      <c r="H32" s="4">
        <f t="shared" si="0"/>
        <v>46313.020391128208</v>
      </c>
      <c r="I32" s="26">
        <f t="shared" si="1"/>
        <v>0.77188367318547013</v>
      </c>
      <c r="K32" s="49">
        <v>5.3499999999999999E-2</v>
      </c>
    </row>
    <row r="33" spans="1:11" ht="16.05" customHeight="1" x14ac:dyDescent="0.25">
      <c r="A33" s="48">
        <f t="shared" si="6"/>
        <v>44104</v>
      </c>
      <c r="B33" s="45" t="str">
        <f t="shared" si="2"/>
        <v>A33</v>
      </c>
      <c r="C33" s="46">
        <v>21</v>
      </c>
      <c r="D33" s="4">
        <f t="shared" si="3"/>
        <v>46313.020391128208</v>
      </c>
      <c r="E33" s="4">
        <f t="shared" si="7"/>
        <v>923.31517200964345</v>
      </c>
      <c r="F33" s="4">
        <f t="shared" si="4"/>
        <v>206.47888257711327</v>
      </c>
      <c r="G33" s="4">
        <f t="shared" si="5"/>
        <v>716.83628943253018</v>
      </c>
      <c r="H33" s="4">
        <f t="shared" si="0"/>
        <v>45596.184101695675</v>
      </c>
      <c r="I33" s="26">
        <f t="shared" si="1"/>
        <v>0.75993640169492793</v>
      </c>
      <c r="K33" s="49">
        <v>5.3499999999999999E-2</v>
      </c>
    </row>
    <row r="34" spans="1:11" ht="16.05" customHeight="1" x14ac:dyDescent="0.25">
      <c r="A34" s="48">
        <f t="shared" si="6"/>
        <v>44135</v>
      </c>
      <c r="B34" s="45" t="str">
        <f t="shared" si="2"/>
        <v>A34</v>
      </c>
      <c r="C34" s="46">
        <v>22</v>
      </c>
      <c r="D34" s="4">
        <f t="shared" si="3"/>
        <v>45596.184101695675</v>
      </c>
      <c r="E34" s="4">
        <f t="shared" si="7"/>
        <v>923.31517200964345</v>
      </c>
      <c r="F34" s="4">
        <f t="shared" si="4"/>
        <v>203.28298745339319</v>
      </c>
      <c r="G34" s="4">
        <f t="shared" si="5"/>
        <v>720.03218455625029</v>
      </c>
      <c r="H34" s="4">
        <f t="shared" si="0"/>
        <v>44876.151917139425</v>
      </c>
      <c r="I34" s="26">
        <f t="shared" si="1"/>
        <v>0.74793586528565703</v>
      </c>
      <c r="K34" s="49">
        <v>5.3499999999999999E-2</v>
      </c>
    </row>
    <row r="35" spans="1:11" ht="16.05" customHeight="1" x14ac:dyDescent="0.25">
      <c r="A35" s="48">
        <f t="shared" si="6"/>
        <v>44165</v>
      </c>
      <c r="B35" s="45" t="str">
        <f t="shared" si="2"/>
        <v>A35</v>
      </c>
      <c r="C35" s="46">
        <v>23</v>
      </c>
      <c r="D35" s="4">
        <f t="shared" si="3"/>
        <v>44876.151917139425</v>
      </c>
      <c r="E35" s="4">
        <f t="shared" si="7"/>
        <v>923.31517200964356</v>
      </c>
      <c r="F35" s="4">
        <f t="shared" si="4"/>
        <v>200.07284396391324</v>
      </c>
      <c r="G35" s="4">
        <f t="shared" si="5"/>
        <v>723.24232804573035</v>
      </c>
      <c r="H35" s="4">
        <f t="shared" si="0"/>
        <v>44152.909589093695</v>
      </c>
      <c r="I35" s="26">
        <f t="shared" si="1"/>
        <v>0.73588182648489486</v>
      </c>
      <c r="K35" s="49">
        <v>5.3499999999999999E-2</v>
      </c>
    </row>
    <row r="36" spans="1:11" ht="16.05" customHeight="1" x14ac:dyDescent="0.25">
      <c r="A36" s="48">
        <f t="shared" si="6"/>
        <v>44196</v>
      </c>
      <c r="B36" s="45" t="str">
        <f t="shared" si="2"/>
        <v>A36</v>
      </c>
      <c r="C36" s="46">
        <v>24</v>
      </c>
      <c r="D36" s="4">
        <f t="shared" si="3"/>
        <v>44152.909589093695</v>
      </c>
      <c r="E36" s="4">
        <f t="shared" si="7"/>
        <v>923.31517200964356</v>
      </c>
      <c r="F36" s="4">
        <f t="shared" si="4"/>
        <v>196.84838858470937</v>
      </c>
      <c r="G36" s="4">
        <f t="shared" si="5"/>
        <v>726.46678342493419</v>
      </c>
      <c r="H36" s="4">
        <f t="shared" si="0"/>
        <v>43426.442805668761</v>
      </c>
      <c r="I36" s="26">
        <f t="shared" si="1"/>
        <v>0.72377404676114598</v>
      </c>
      <c r="K36" s="49">
        <v>5.3499999999999999E-2</v>
      </c>
    </row>
    <row r="37" spans="1:11" ht="16.05" customHeight="1" x14ac:dyDescent="0.25">
      <c r="A37" s="48">
        <f t="shared" si="6"/>
        <v>44227</v>
      </c>
      <c r="B37" s="45" t="str">
        <f t="shared" si="2"/>
        <v>A37</v>
      </c>
      <c r="C37" s="46">
        <v>25</v>
      </c>
      <c r="D37" s="4">
        <f t="shared" si="3"/>
        <v>43426.442805668761</v>
      </c>
      <c r="E37" s="4">
        <f t="shared" si="7"/>
        <v>923.31517200964345</v>
      </c>
      <c r="F37" s="4">
        <f t="shared" si="4"/>
        <v>193.60955750860657</v>
      </c>
      <c r="G37" s="4">
        <f t="shared" si="5"/>
        <v>729.70561450103685</v>
      </c>
      <c r="H37" s="4">
        <f t="shared" si="0"/>
        <v>42696.737191167726</v>
      </c>
      <c r="I37" s="26">
        <f t="shared" si="1"/>
        <v>0.71161228651946207</v>
      </c>
      <c r="K37" s="49">
        <v>5.3499999999999999E-2</v>
      </c>
    </row>
    <row r="38" spans="1:11" ht="16.05" customHeight="1" x14ac:dyDescent="0.25">
      <c r="A38" s="48">
        <f t="shared" si="6"/>
        <v>44255</v>
      </c>
      <c r="B38" s="45" t="str">
        <f t="shared" si="2"/>
        <v>A38</v>
      </c>
      <c r="C38" s="46">
        <v>26</v>
      </c>
      <c r="D38" s="4">
        <f t="shared" si="3"/>
        <v>42696.737191167726</v>
      </c>
      <c r="E38" s="4">
        <f t="shared" si="7"/>
        <v>923.31517200964345</v>
      </c>
      <c r="F38" s="4">
        <f t="shared" si="4"/>
        <v>190.35628664395611</v>
      </c>
      <c r="G38" s="4">
        <f t="shared" si="5"/>
        <v>732.95888536568737</v>
      </c>
      <c r="H38" s="4">
        <f t="shared" si="0"/>
        <v>41963.778305802036</v>
      </c>
      <c r="I38" s="26">
        <f t="shared" si="1"/>
        <v>0.69939630509670059</v>
      </c>
      <c r="K38" s="49">
        <v>5.3499999999999999E-2</v>
      </c>
    </row>
    <row r="39" spans="1:11" ht="16.05" customHeight="1" x14ac:dyDescent="0.25">
      <c r="A39" s="48">
        <f t="shared" si="6"/>
        <v>44286</v>
      </c>
      <c r="B39" s="45" t="str">
        <f t="shared" si="2"/>
        <v>A39</v>
      </c>
      <c r="C39" s="46">
        <v>27</v>
      </c>
      <c r="D39" s="4">
        <f t="shared" si="3"/>
        <v>41963.778305802036</v>
      </c>
      <c r="E39" s="4">
        <f t="shared" si="7"/>
        <v>923.31517200964356</v>
      </c>
      <c r="F39" s="4">
        <f t="shared" si="4"/>
        <v>187.08851161336739</v>
      </c>
      <c r="G39" s="4">
        <f t="shared" si="5"/>
        <v>736.2266603962762</v>
      </c>
      <c r="H39" s="4">
        <f t="shared" si="0"/>
        <v>41227.551645405758</v>
      </c>
      <c r="I39" s="26">
        <f t="shared" si="1"/>
        <v>0.68712586075676263</v>
      </c>
      <c r="K39" s="49">
        <v>5.3499999999999999E-2</v>
      </c>
    </row>
    <row r="40" spans="1:11" ht="16.05" customHeight="1" x14ac:dyDescent="0.25">
      <c r="A40" s="48">
        <f t="shared" si="6"/>
        <v>44316</v>
      </c>
      <c r="B40" s="45" t="str">
        <f t="shared" si="2"/>
        <v>A40</v>
      </c>
      <c r="C40" s="46">
        <v>28</v>
      </c>
      <c r="D40" s="4">
        <f t="shared" si="3"/>
        <v>41227.551645405758</v>
      </c>
      <c r="E40" s="4">
        <f t="shared" si="7"/>
        <v>923.31517200964345</v>
      </c>
      <c r="F40" s="4">
        <f t="shared" si="4"/>
        <v>183.80616775243399</v>
      </c>
      <c r="G40" s="4">
        <f t="shared" si="5"/>
        <v>739.50900425720943</v>
      </c>
      <c r="H40" s="4">
        <f t="shared" si="0"/>
        <v>40488.042641148546</v>
      </c>
      <c r="I40" s="26">
        <f t="shared" si="1"/>
        <v>0.67480071068580905</v>
      </c>
      <c r="K40" s="49">
        <v>5.3499999999999999E-2</v>
      </c>
    </row>
    <row r="41" spans="1:11" ht="16.05" customHeight="1" x14ac:dyDescent="0.25">
      <c r="A41" s="48">
        <f t="shared" si="6"/>
        <v>44347</v>
      </c>
      <c r="B41" s="45" t="str">
        <f t="shared" si="2"/>
        <v>A41</v>
      </c>
      <c r="C41" s="46">
        <v>29</v>
      </c>
      <c r="D41" s="4">
        <f t="shared" si="3"/>
        <v>40488.042641148546</v>
      </c>
      <c r="E41" s="4">
        <f t="shared" si="7"/>
        <v>923.31517200964322</v>
      </c>
      <c r="F41" s="4">
        <f t="shared" si="4"/>
        <v>180.50919010845394</v>
      </c>
      <c r="G41" s="4">
        <f t="shared" si="5"/>
        <v>742.80598190118928</v>
      </c>
      <c r="H41" s="4">
        <f t="shared" si="0"/>
        <v>39745.236659247355</v>
      </c>
      <c r="I41" s="26">
        <f t="shared" si="1"/>
        <v>0.66242061098745597</v>
      </c>
      <c r="K41" s="49">
        <v>5.3499999999999999E-2</v>
      </c>
    </row>
    <row r="42" spans="1:11" ht="16.05" customHeight="1" x14ac:dyDescent="0.25">
      <c r="A42" s="48">
        <f t="shared" si="6"/>
        <v>44377</v>
      </c>
      <c r="B42" s="45" t="str">
        <f t="shared" si="2"/>
        <v>A42</v>
      </c>
      <c r="C42" s="46">
        <v>30</v>
      </c>
      <c r="D42" s="4">
        <f t="shared" si="3"/>
        <v>39745.236659247355</v>
      </c>
      <c r="E42" s="4">
        <f t="shared" si="7"/>
        <v>923.31517200964322</v>
      </c>
      <c r="F42" s="4">
        <f t="shared" si="4"/>
        <v>177.19751343914447</v>
      </c>
      <c r="G42" s="4">
        <f t="shared" si="5"/>
        <v>746.11765857049875</v>
      </c>
      <c r="H42" s="4">
        <f t="shared" si="0"/>
        <v>38999.119000676859</v>
      </c>
      <c r="I42" s="26">
        <f t="shared" si="1"/>
        <v>0.64998531667794768</v>
      </c>
      <c r="K42" s="49">
        <v>5.3499999999999999E-2</v>
      </c>
    </row>
    <row r="43" spans="1:11" ht="16.05" customHeight="1" x14ac:dyDescent="0.25">
      <c r="A43" s="48">
        <f t="shared" si="6"/>
        <v>44408</v>
      </c>
      <c r="B43" s="45" t="str">
        <f t="shared" si="2"/>
        <v>A43</v>
      </c>
      <c r="C43" s="46">
        <v>31</v>
      </c>
      <c r="D43" s="4">
        <f t="shared" si="3"/>
        <v>38999.119000676859</v>
      </c>
      <c r="E43" s="4">
        <f t="shared" si="7"/>
        <v>923.31517200964345</v>
      </c>
      <c r="F43" s="4">
        <f t="shared" si="4"/>
        <v>173.87107221135099</v>
      </c>
      <c r="G43" s="4">
        <f t="shared" si="5"/>
        <v>749.44409979829243</v>
      </c>
      <c r="H43" s="4">
        <f t="shared" si="0"/>
        <v>38249.67490087857</v>
      </c>
      <c r="I43" s="26">
        <f t="shared" si="1"/>
        <v>0.63749458168130946</v>
      </c>
      <c r="K43" s="49">
        <v>5.3499999999999999E-2</v>
      </c>
    </row>
    <row r="44" spans="1:11" ht="16.05" customHeight="1" x14ac:dyDescent="0.25">
      <c r="A44" s="48">
        <f t="shared" si="6"/>
        <v>44439</v>
      </c>
      <c r="B44" s="45" t="str">
        <f t="shared" si="2"/>
        <v>A44</v>
      </c>
      <c r="C44" s="46">
        <v>32</v>
      </c>
      <c r="D44" s="4">
        <f t="shared" si="3"/>
        <v>38249.67490087857</v>
      </c>
      <c r="E44" s="4">
        <f t="shared" si="7"/>
        <v>923.31517200964356</v>
      </c>
      <c r="F44" s="4">
        <f t="shared" si="4"/>
        <v>170.5298005997503</v>
      </c>
      <c r="G44" s="4">
        <f t="shared" si="5"/>
        <v>752.78537140989329</v>
      </c>
      <c r="H44" s="4">
        <f t="shared" si="0"/>
        <v>37496.889529468674</v>
      </c>
      <c r="I44" s="26">
        <f t="shared" si="1"/>
        <v>0.62494815882447785</v>
      </c>
      <c r="K44" s="49">
        <v>5.3499999999999999E-2</v>
      </c>
    </row>
    <row r="45" spans="1:11" ht="16.05" customHeight="1" x14ac:dyDescent="0.25">
      <c r="A45" s="48">
        <f t="shared" si="6"/>
        <v>44469</v>
      </c>
      <c r="B45" s="45" t="str">
        <f t="shared" si="2"/>
        <v>A45</v>
      </c>
      <c r="C45" s="46">
        <v>33</v>
      </c>
      <c r="D45" s="4">
        <f t="shared" si="3"/>
        <v>37496.889529468674</v>
      </c>
      <c r="E45" s="4">
        <f t="shared" si="7"/>
        <v>923.31517200964345</v>
      </c>
      <c r="F45" s="4">
        <f t="shared" si="4"/>
        <v>167.17363248554784</v>
      </c>
      <c r="G45" s="4">
        <f t="shared" si="5"/>
        <v>756.14153952409561</v>
      </c>
      <c r="H45" s="4">
        <f t="shared" si="0"/>
        <v>36740.747989944575</v>
      </c>
      <c r="I45" s="26">
        <f t="shared" si="1"/>
        <v>0.61234579983240955</v>
      </c>
      <c r="K45" s="49">
        <v>5.3499999999999999E-2</v>
      </c>
    </row>
    <row r="46" spans="1:11" ht="16.05" customHeight="1" x14ac:dyDescent="0.25">
      <c r="A46" s="48">
        <f t="shared" si="6"/>
        <v>44500</v>
      </c>
      <c r="B46" s="45" t="str">
        <f t="shared" si="2"/>
        <v>A46</v>
      </c>
      <c r="C46" s="46">
        <v>34</v>
      </c>
      <c r="D46" s="4">
        <f t="shared" si="3"/>
        <v>36740.747989944575</v>
      </c>
      <c r="E46" s="4">
        <f t="shared" si="7"/>
        <v>923.31517200964322</v>
      </c>
      <c r="F46" s="4">
        <f t="shared" si="4"/>
        <v>163.80250145516956</v>
      </c>
      <c r="G46" s="4">
        <f t="shared" si="5"/>
        <v>759.51267055447363</v>
      </c>
      <c r="H46" s="4">
        <f t="shared" si="0"/>
        <v>35981.2353193901</v>
      </c>
      <c r="I46" s="26">
        <f t="shared" si="1"/>
        <v>0.59968725532316836</v>
      </c>
      <c r="K46" s="49">
        <v>5.3499999999999999E-2</v>
      </c>
    </row>
    <row r="47" spans="1:11" ht="16.05" customHeight="1" x14ac:dyDescent="0.25">
      <c r="A47" s="48">
        <f t="shared" si="6"/>
        <v>44530</v>
      </c>
      <c r="B47" s="45" t="str">
        <f t="shared" si="2"/>
        <v>A47</v>
      </c>
      <c r="C47" s="46">
        <v>35</v>
      </c>
      <c r="D47" s="4">
        <f t="shared" si="3"/>
        <v>35981.2353193901</v>
      </c>
      <c r="E47" s="4">
        <f t="shared" si="7"/>
        <v>923.31517200964311</v>
      </c>
      <c r="F47" s="4">
        <f t="shared" si="4"/>
        <v>160.41634079894752</v>
      </c>
      <c r="G47" s="4">
        <f t="shared" si="5"/>
        <v>762.89883121069556</v>
      </c>
      <c r="H47" s="4">
        <f t="shared" si="0"/>
        <v>35218.336488179404</v>
      </c>
      <c r="I47" s="26">
        <f t="shared" si="1"/>
        <v>0.58697227480299008</v>
      </c>
      <c r="K47" s="49">
        <v>5.3499999999999999E-2</v>
      </c>
    </row>
    <row r="48" spans="1:11" ht="16.05" customHeight="1" x14ac:dyDescent="0.25">
      <c r="A48" s="48">
        <f t="shared" si="6"/>
        <v>44561</v>
      </c>
      <c r="B48" s="45" t="str">
        <f t="shared" si="2"/>
        <v>A48</v>
      </c>
      <c r="C48" s="46">
        <v>36</v>
      </c>
      <c r="D48" s="4">
        <f t="shared" si="3"/>
        <v>35218.336488179404</v>
      </c>
      <c r="E48" s="4">
        <f t="shared" si="7"/>
        <v>923.31517200964311</v>
      </c>
      <c r="F48" s="4">
        <f t="shared" si="4"/>
        <v>157.01508350979984</v>
      </c>
      <c r="G48" s="4">
        <f t="shared" si="5"/>
        <v>766.30008849984324</v>
      </c>
      <c r="H48" s="4">
        <f t="shared" si="0"/>
        <v>34452.036399679564</v>
      </c>
      <c r="I48" s="26">
        <f t="shared" si="1"/>
        <v>0.57420060666132611</v>
      </c>
      <c r="K48" s="49">
        <v>5.3499999999999999E-2</v>
      </c>
    </row>
    <row r="49" spans="1:11" ht="16.05" customHeight="1" x14ac:dyDescent="0.25">
      <c r="A49" s="48">
        <f t="shared" si="6"/>
        <v>44592</v>
      </c>
      <c r="B49" s="45" t="str">
        <f t="shared" si="2"/>
        <v>A49</v>
      </c>
      <c r="C49" s="46">
        <v>37</v>
      </c>
      <c r="D49" s="4">
        <f t="shared" si="3"/>
        <v>34452.036399679564</v>
      </c>
      <c r="E49" s="4">
        <f t="shared" si="7"/>
        <v>923.31517200964345</v>
      </c>
      <c r="F49" s="4">
        <f t="shared" si="4"/>
        <v>153.59866228190472</v>
      </c>
      <c r="G49" s="4">
        <f t="shared" si="5"/>
        <v>769.71650972773875</v>
      </c>
      <c r="H49" s="4">
        <f t="shared" si="0"/>
        <v>33682.319889951825</v>
      </c>
      <c r="I49" s="26">
        <f t="shared" si="1"/>
        <v>0.56137199816586369</v>
      </c>
      <c r="K49" s="49">
        <v>5.3499999999999999E-2</v>
      </c>
    </row>
    <row r="50" spans="1:11" ht="16.05" customHeight="1" x14ac:dyDescent="0.25">
      <c r="A50" s="48">
        <f t="shared" si="6"/>
        <v>44620</v>
      </c>
      <c r="B50" s="45" t="str">
        <f t="shared" si="2"/>
        <v>A50</v>
      </c>
      <c r="C50" s="46">
        <v>38</v>
      </c>
      <c r="D50" s="4">
        <f t="shared" si="3"/>
        <v>33682.319889951825</v>
      </c>
      <c r="E50" s="4">
        <f t="shared" si="7"/>
        <v>923.31517200964322</v>
      </c>
      <c r="F50" s="4">
        <f t="shared" si="4"/>
        <v>150.16700950936854</v>
      </c>
      <c r="G50" s="4">
        <f t="shared" si="5"/>
        <v>773.14816250027468</v>
      </c>
      <c r="H50" s="4">
        <f t="shared" si="0"/>
        <v>32909.171727451547</v>
      </c>
      <c r="I50" s="26">
        <f t="shared" si="1"/>
        <v>0.54848619545752575</v>
      </c>
      <c r="K50" s="49">
        <v>5.3499999999999999E-2</v>
      </c>
    </row>
    <row r="51" spans="1:11" ht="16.05" customHeight="1" x14ac:dyDescent="0.25">
      <c r="A51" s="48">
        <f t="shared" si="6"/>
        <v>44651</v>
      </c>
      <c r="B51" s="45" t="str">
        <f t="shared" si="2"/>
        <v>A51</v>
      </c>
      <c r="C51" s="46">
        <v>39</v>
      </c>
      <c r="D51" s="4">
        <f t="shared" si="3"/>
        <v>32909.171727451547</v>
      </c>
      <c r="E51" s="4">
        <f t="shared" si="7"/>
        <v>923.31517200964299</v>
      </c>
      <c r="F51" s="4">
        <f t="shared" si="4"/>
        <v>146.72005728488816</v>
      </c>
      <c r="G51" s="4">
        <f t="shared" si="5"/>
        <v>776.59511472475481</v>
      </c>
      <c r="H51" s="4">
        <f t="shared" si="0"/>
        <v>32132.576612726793</v>
      </c>
      <c r="I51" s="26">
        <f t="shared" si="1"/>
        <v>0.53554294354544651</v>
      </c>
      <c r="K51" s="49">
        <v>5.3499999999999999E-2</v>
      </c>
    </row>
    <row r="52" spans="1:11" ht="16.05" customHeight="1" x14ac:dyDescent="0.25">
      <c r="A52" s="48">
        <f t="shared" si="6"/>
        <v>44681</v>
      </c>
      <c r="B52" s="45" t="str">
        <f t="shared" si="2"/>
        <v>A52</v>
      </c>
      <c r="C52" s="46">
        <v>40</v>
      </c>
      <c r="D52" s="4">
        <f t="shared" si="3"/>
        <v>32132.576612726793</v>
      </c>
      <c r="E52" s="4">
        <f t="shared" si="7"/>
        <v>923.31517200964322</v>
      </c>
      <c r="F52" s="4">
        <f t="shared" si="4"/>
        <v>143.25773739840693</v>
      </c>
      <c r="G52" s="4">
        <f t="shared" si="5"/>
        <v>780.05743461123632</v>
      </c>
      <c r="H52" s="4">
        <f t="shared" si="0"/>
        <v>31352.519178115555</v>
      </c>
      <c r="I52" s="26">
        <f t="shared" si="1"/>
        <v>0.52254198630192594</v>
      </c>
      <c r="K52" s="49">
        <v>5.3499999999999999E-2</v>
      </c>
    </row>
    <row r="53" spans="1:11" ht="16.05" customHeight="1" x14ac:dyDescent="0.25">
      <c r="A53" s="48">
        <f t="shared" si="6"/>
        <v>44712</v>
      </c>
      <c r="B53" s="45" t="str">
        <f t="shared" si="2"/>
        <v>A53</v>
      </c>
      <c r="C53" s="46">
        <v>41</v>
      </c>
      <c r="D53" s="4">
        <f t="shared" si="3"/>
        <v>31352.519178115555</v>
      </c>
      <c r="E53" s="4">
        <f t="shared" si="7"/>
        <v>923.31517200964299</v>
      </c>
      <c r="F53" s="4">
        <f t="shared" si="4"/>
        <v>139.7799813357652</v>
      </c>
      <c r="G53" s="4">
        <f t="shared" si="5"/>
        <v>783.53519067387776</v>
      </c>
      <c r="H53" s="4">
        <f t="shared" si="0"/>
        <v>30568.983987441679</v>
      </c>
      <c r="I53" s="26">
        <f t="shared" si="1"/>
        <v>0.5094830664573613</v>
      </c>
      <c r="K53" s="49">
        <v>5.3499999999999999E-2</v>
      </c>
    </row>
    <row r="54" spans="1:11" ht="16.05" customHeight="1" x14ac:dyDescent="0.25">
      <c r="A54" s="48">
        <f t="shared" si="6"/>
        <v>44742</v>
      </c>
      <c r="B54" s="45" t="str">
        <f t="shared" si="2"/>
        <v>A54</v>
      </c>
      <c r="C54" s="46">
        <v>42</v>
      </c>
      <c r="D54" s="4">
        <f t="shared" si="3"/>
        <v>30568.983987441679</v>
      </c>
      <c r="E54" s="4">
        <f t="shared" si="7"/>
        <v>923.31517200964322</v>
      </c>
      <c r="F54" s="4">
        <f t="shared" si="4"/>
        <v>136.28672027734416</v>
      </c>
      <c r="G54" s="4">
        <f t="shared" si="5"/>
        <v>787.02845173229912</v>
      </c>
      <c r="H54" s="4">
        <f t="shared" si="0"/>
        <v>29781.955535709381</v>
      </c>
      <c r="I54" s="26">
        <f t="shared" si="1"/>
        <v>0.49636592559515635</v>
      </c>
      <c r="K54" s="49">
        <v>5.3499999999999999E-2</v>
      </c>
    </row>
    <row r="55" spans="1:11" ht="16.05" customHeight="1" x14ac:dyDescent="0.25">
      <c r="A55" s="48">
        <f t="shared" si="6"/>
        <v>44773</v>
      </c>
      <c r="B55" s="45" t="str">
        <f t="shared" si="2"/>
        <v>A55</v>
      </c>
      <c r="C55" s="46">
        <v>43</v>
      </c>
      <c r="D55" s="4">
        <f t="shared" si="3"/>
        <v>29781.955535709381</v>
      </c>
      <c r="E55" s="4">
        <f t="shared" si="7"/>
        <v>923.31517200964345</v>
      </c>
      <c r="F55" s="4">
        <f t="shared" si="4"/>
        <v>132.77788509670432</v>
      </c>
      <c r="G55" s="4">
        <f t="shared" si="5"/>
        <v>790.53728691293918</v>
      </c>
      <c r="H55" s="4">
        <f t="shared" si="0"/>
        <v>28991.418248796443</v>
      </c>
      <c r="I55" s="26">
        <f t="shared" si="1"/>
        <v>0.48319030414660735</v>
      </c>
      <c r="K55" s="49">
        <v>5.3499999999999999E-2</v>
      </c>
    </row>
    <row r="56" spans="1:11" ht="16.05" customHeight="1" x14ac:dyDescent="0.25">
      <c r="A56" s="48">
        <f t="shared" si="6"/>
        <v>44804</v>
      </c>
      <c r="B56" s="45" t="str">
        <f t="shared" si="2"/>
        <v>A56</v>
      </c>
      <c r="C56" s="46">
        <v>44</v>
      </c>
      <c r="D56" s="4">
        <f t="shared" si="3"/>
        <v>28991.418248796443</v>
      </c>
      <c r="E56" s="4">
        <f t="shared" si="7"/>
        <v>923.31517200964311</v>
      </c>
      <c r="F56" s="4">
        <f t="shared" si="4"/>
        <v>129.25340635921748</v>
      </c>
      <c r="G56" s="4">
        <f t="shared" si="5"/>
        <v>794.06176565042563</v>
      </c>
      <c r="H56" s="4">
        <f t="shared" si="0"/>
        <v>28197.356483146017</v>
      </c>
      <c r="I56" s="26">
        <f t="shared" si="1"/>
        <v>0.46995594138576696</v>
      </c>
      <c r="K56" s="49">
        <v>5.3499999999999999E-2</v>
      </c>
    </row>
    <row r="57" spans="1:11" ht="16.05" customHeight="1" x14ac:dyDescent="0.25">
      <c r="A57" s="48">
        <f t="shared" si="6"/>
        <v>44834</v>
      </c>
      <c r="B57" s="45" t="str">
        <f t="shared" si="2"/>
        <v>A57</v>
      </c>
      <c r="C57" s="46">
        <v>45</v>
      </c>
      <c r="D57" s="4">
        <f t="shared" si="3"/>
        <v>28197.356483146017</v>
      </c>
      <c r="E57" s="4">
        <f t="shared" si="7"/>
        <v>923.31517200964311</v>
      </c>
      <c r="F57" s="4">
        <f t="shared" si="4"/>
        <v>125.71321432069266</v>
      </c>
      <c r="G57" s="4">
        <f t="shared" si="5"/>
        <v>797.60195768895051</v>
      </c>
      <c r="H57" s="4">
        <f t="shared" si="0"/>
        <v>27399.754525457065</v>
      </c>
      <c r="I57" s="26">
        <f t="shared" si="1"/>
        <v>0.4566625754242844</v>
      </c>
      <c r="K57" s="49">
        <v>5.3499999999999999E-2</v>
      </c>
    </row>
    <row r="58" spans="1:11" ht="16.05" customHeight="1" x14ac:dyDescent="0.25">
      <c r="A58" s="48">
        <f t="shared" si="6"/>
        <v>44865</v>
      </c>
      <c r="B58" s="45" t="str">
        <f t="shared" si="2"/>
        <v>A58</v>
      </c>
      <c r="C58" s="46">
        <v>46</v>
      </c>
      <c r="D58" s="4">
        <f t="shared" si="3"/>
        <v>27399.754525457065</v>
      </c>
      <c r="E58" s="4">
        <f t="shared" si="7"/>
        <v>923.31517200964345</v>
      </c>
      <c r="F58" s="4">
        <f t="shared" si="4"/>
        <v>122.15723892599608</v>
      </c>
      <c r="G58" s="4">
        <f t="shared" si="5"/>
        <v>801.15793308364732</v>
      </c>
      <c r="H58" s="4">
        <f t="shared" si="0"/>
        <v>26598.596592373418</v>
      </c>
      <c r="I58" s="26">
        <f t="shared" si="1"/>
        <v>0.44330994320622363</v>
      </c>
      <c r="K58" s="49">
        <v>5.3499999999999999E-2</v>
      </c>
    </row>
    <row r="59" spans="1:11" ht="16.05" customHeight="1" x14ac:dyDescent="0.25">
      <c r="A59" s="48">
        <f t="shared" si="6"/>
        <v>44895</v>
      </c>
      <c r="B59" s="45" t="str">
        <f t="shared" si="2"/>
        <v>A59</v>
      </c>
      <c r="C59" s="46">
        <v>47</v>
      </c>
      <c r="D59" s="4">
        <f t="shared" si="3"/>
        <v>26598.596592373418</v>
      </c>
      <c r="E59" s="4">
        <f t="shared" si="7"/>
        <v>923.31517200964322</v>
      </c>
      <c r="F59" s="4">
        <f t="shared" si="4"/>
        <v>118.58540980766482</v>
      </c>
      <c r="G59" s="4">
        <f t="shared" si="5"/>
        <v>804.72976220197836</v>
      </c>
      <c r="H59" s="4">
        <f t="shared" si="0"/>
        <v>25793.866830171439</v>
      </c>
      <c r="I59" s="26">
        <f t="shared" si="1"/>
        <v>0.42989778050285732</v>
      </c>
      <c r="K59" s="49">
        <v>5.3499999999999999E-2</v>
      </c>
    </row>
    <row r="60" spans="1:11" ht="16.05" customHeight="1" x14ac:dyDescent="0.25">
      <c r="A60" s="48">
        <f t="shared" si="6"/>
        <v>44926</v>
      </c>
      <c r="B60" s="45" t="str">
        <f t="shared" si="2"/>
        <v>A60</v>
      </c>
      <c r="C60" s="46">
        <v>48</v>
      </c>
      <c r="D60" s="4">
        <f t="shared" si="3"/>
        <v>25793.866830171439</v>
      </c>
      <c r="E60" s="4">
        <f t="shared" si="7"/>
        <v>923.31517200964311</v>
      </c>
      <c r="F60" s="4">
        <f t="shared" si="4"/>
        <v>114.99765628451433</v>
      </c>
      <c r="G60" s="4">
        <f t="shared" si="5"/>
        <v>808.31751572512871</v>
      </c>
      <c r="H60" s="4">
        <f t="shared" si="0"/>
        <v>24985.549314446311</v>
      </c>
      <c r="I60" s="26">
        <f t="shared" si="1"/>
        <v>0.41642582190743849</v>
      </c>
      <c r="K60" s="49">
        <v>5.3499999999999999E-2</v>
      </c>
    </row>
    <row r="61" spans="1:11" ht="16.05" customHeight="1" x14ac:dyDescent="0.25">
      <c r="A61" s="48">
        <f t="shared" si="6"/>
        <v>44957</v>
      </c>
      <c r="B61" s="45" t="str">
        <f t="shared" si="2"/>
        <v>A61</v>
      </c>
      <c r="C61" s="46">
        <v>49</v>
      </c>
      <c r="D61" s="4">
        <f t="shared" si="3"/>
        <v>24985.549314446311</v>
      </c>
      <c r="E61" s="4">
        <f t="shared" si="7"/>
        <v>923.31517200964322</v>
      </c>
      <c r="F61" s="4">
        <f t="shared" si="4"/>
        <v>111.39390736023979</v>
      </c>
      <c r="G61" s="4">
        <f t="shared" si="5"/>
        <v>811.92126464940338</v>
      </c>
      <c r="H61" s="4">
        <f t="shared" si="0"/>
        <v>24173.628049796906</v>
      </c>
      <c r="I61" s="26">
        <f t="shared" si="1"/>
        <v>0.40289380082994841</v>
      </c>
      <c r="K61" s="49">
        <v>5.3499999999999999E-2</v>
      </c>
    </row>
    <row r="62" spans="1:11" ht="16.05" customHeight="1" x14ac:dyDescent="0.25">
      <c r="A62" s="48">
        <f t="shared" si="6"/>
        <v>44985</v>
      </c>
      <c r="B62" s="45" t="str">
        <f t="shared" si="2"/>
        <v>A62</v>
      </c>
      <c r="C62" s="46">
        <v>50</v>
      </c>
      <c r="D62" s="4">
        <f t="shared" si="3"/>
        <v>24173.628049796906</v>
      </c>
      <c r="E62" s="4">
        <f t="shared" si="7"/>
        <v>923.31517200964299</v>
      </c>
      <c r="F62" s="4">
        <f t="shared" si="4"/>
        <v>107.77409172201119</v>
      </c>
      <c r="G62" s="4">
        <f t="shared" si="5"/>
        <v>815.54108028763176</v>
      </c>
      <c r="H62" s="4">
        <f t="shared" si="0"/>
        <v>23358.086969509273</v>
      </c>
      <c r="I62" s="26">
        <f t="shared" si="1"/>
        <v>0.38930144949182122</v>
      </c>
      <c r="K62" s="49">
        <v>5.3499999999999999E-2</v>
      </c>
    </row>
    <row r="63" spans="1:11" ht="16.05" customHeight="1" x14ac:dyDescent="0.25">
      <c r="A63" s="48">
        <f t="shared" si="6"/>
        <v>45016</v>
      </c>
      <c r="B63" s="45" t="str">
        <f t="shared" si="2"/>
        <v>A63</v>
      </c>
      <c r="C63" s="46">
        <v>51</v>
      </c>
      <c r="D63" s="4">
        <f t="shared" si="3"/>
        <v>23358.086969509273</v>
      </c>
      <c r="E63" s="4">
        <f t="shared" si="7"/>
        <v>923.31517200964299</v>
      </c>
      <c r="F63" s="4">
        <f t="shared" si="4"/>
        <v>104.13813773906217</v>
      </c>
      <c r="G63" s="4">
        <f t="shared" si="5"/>
        <v>819.17703427058086</v>
      </c>
      <c r="H63" s="4">
        <f t="shared" si="0"/>
        <v>22538.909935238691</v>
      </c>
      <c r="I63" s="26">
        <f t="shared" si="1"/>
        <v>0.37564849892064484</v>
      </c>
      <c r="K63" s="49">
        <v>5.3499999999999999E-2</v>
      </c>
    </row>
    <row r="64" spans="1:11" ht="16.05" customHeight="1" x14ac:dyDescent="0.25">
      <c r="A64" s="48">
        <f t="shared" si="6"/>
        <v>45046</v>
      </c>
      <c r="B64" s="45" t="str">
        <f t="shared" si="2"/>
        <v>A64</v>
      </c>
      <c r="C64" s="46">
        <v>52</v>
      </c>
      <c r="D64" s="4">
        <f t="shared" si="3"/>
        <v>22538.909935238691</v>
      </c>
      <c r="E64" s="4">
        <f t="shared" si="7"/>
        <v>923.31517200964288</v>
      </c>
      <c r="F64" s="4">
        <f t="shared" si="4"/>
        <v>100.48597346127251</v>
      </c>
      <c r="G64" s="4">
        <f t="shared" si="5"/>
        <v>822.82919854837041</v>
      </c>
      <c r="H64" s="4">
        <f t="shared" si="0"/>
        <v>21716.080736690321</v>
      </c>
      <c r="I64" s="26">
        <f t="shared" si="1"/>
        <v>0.36193467894483866</v>
      </c>
      <c r="K64" s="49">
        <v>5.3499999999999999E-2</v>
      </c>
    </row>
    <row r="65" spans="1:11" ht="16.05" customHeight="1" x14ac:dyDescent="0.25">
      <c r="A65" s="48">
        <f t="shared" si="6"/>
        <v>45077</v>
      </c>
      <c r="B65" s="45" t="str">
        <f t="shared" si="2"/>
        <v>A65</v>
      </c>
      <c r="C65" s="46">
        <v>53</v>
      </c>
      <c r="D65" s="4">
        <f t="shared" si="3"/>
        <v>21716.080736690321</v>
      </c>
      <c r="E65" s="4">
        <f t="shared" si="7"/>
        <v>923.31517200964288</v>
      </c>
      <c r="F65" s="4">
        <f t="shared" si="4"/>
        <v>96.817526617744349</v>
      </c>
      <c r="G65" s="4">
        <f t="shared" si="5"/>
        <v>826.49764539189857</v>
      </c>
      <c r="H65" s="4">
        <f t="shared" si="0"/>
        <v>20889.583091298424</v>
      </c>
      <c r="I65" s="26">
        <f t="shared" si="1"/>
        <v>0.34815971818830704</v>
      </c>
      <c r="K65" s="49">
        <v>5.3499999999999999E-2</v>
      </c>
    </row>
    <row r="66" spans="1:11" ht="16.05" customHeight="1" x14ac:dyDescent="0.25">
      <c r="A66" s="48">
        <f t="shared" si="6"/>
        <v>45107</v>
      </c>
      <c r="B66" s="45" t="str">
        <f t="shared" si="2"/>
        <v>A66</v>
      </c>
      <c r="C66" s="46">
        <v>54</v>
      </c>
      <c r="D66" s="4">
        <f t="shared" si="3"/>
        <v>20889.583091298424</v>
      </c>
      <c r="E66" s="4">
        <f t="shared" si="7"/>
        <v>923.31517200964311</v>
      </c>
      <c r="F66" s="4">
        <f t="shared" si="4"/>
        <v>93.13272461537214</v>
      </c>
      <c r="G66" s="4">
        <f t="shared" si="5"/>
        <v>830.18244739427098</v>
      </c>
      <c r="H66" s="4">
        <f t="shared" si="0"/>
        <v>20059.400643904151</v>
      </c>
      <c r="I66" s="26">
        <f t="shared" si="1"/>
        <v>0.33432334406506919</v>
      </c>
      <c r="K66" s="49">
        <v>5.3499999999999999E-2</v>
      </c>
    </row>
    <row r="67" spans="1:11" ht="16.05" customHeight="1" x14ac:dyDescent="0.25">
      <c r="A67" s="48">
        <f t="shared" si="6"/>
        <v>45138</v>
      </c>
      <c r="B67" s="45" t="str">
        <f t="shared" si="2"/>
        <v>A67</v>
      </c>
      <c r="C67" s="46">
        <v>55</v>
      </c>
      <c r="D67" s="4">
        <f t="shared" si="3"/>
        <v>20059.400643904151</v>
      </c>
      <c r="E67" s="4">
        <f t="shared" si="7"/>
        <v>923.31517200964277</v>
      </c>
      <c r="F67" s="4">
        <f t="shared" si="4"/>
        <v>89.43149453740601</v>
      </c>
      <c r="G67" s="4">
        <f t="shared" si="5"/>
        <v>833.88367747223674</v>
      </c>
      <c r="H67" s="4">
        <f t="shared" si="0"/>
        <v>19225.516966431915</v>
      </c>
      <c r="I67" s="26">
        <f t="shared" si="1"/>
        <v>0.32042528277386523</v>
      </c>
      <c r="K67" s="49">
        <v>5.3499999999999999E-2</v>
      </c>
    </row>
    <row r="68" spans="1:11" ht="16.05" customHeight="1" x14ac:dyDescent="0.25">
      <c r="A68" s="48">
        <f t="shared" si="6"/>
        <v>45169</v>
      </c>
      <c r="B68" s="45" t="str">
        <f t="shared" si="2"/>
        <v>A68</v>
      </c>
      <c r="C68" s="46">
        <v>56</v>
      </c>
      <c r="D68" s="4">
        <f t="shared" si="3"/>
        <v>19225.516966431915</v>
      </c>
      <c r="E68" s="4">
        <f t="shared" si="7"/>
        <v>923.31517200964288</v>
      </c>
      <c r="F68" s="4">
        <f t="shared" si="4"/>
        <v>85.713763142008943</v>
      </c>
      <c r="G68" s="4">
        <f t="shared" si="5"/>
        <v>837.60140886763395</v>
      </c>
      <c r="H68" s="4">
        <f t="shared" si="0"/>
        <v>18387.91555756428</v>
      </c>
      <c r="I68" s="26">
        <f t="shared" si="1"/>
        <v>0.30646525929273799</v>
      </c>
      <c r="K68" s="49">
        <v>5.3499999999999999E-2</v>
      </c>
    </row>
    <row r="69" spans="1:11" ht="16.05" customHeight="1" x14ac:dyDescent="0.25">
      <c r="A69" s="48">
        <f t="shared" si="6"/>
        <v>45199</v>
      </c>
      <c r="B69" s="45" t="str">
        <f t="shared" si="2"/>
        <v>A69</v>
      </c>
      <c r="C69" s="46">
        <v>57</v>
      </c>
      <c r="D69" s="4">
        <f t="shared" si="3"/>
        <v>18387.91555756428</v>
      </c>
      <c r="E69" s="4">
        <f t="shared" si="7"/>
        <v>923.31517200964265</v>
      </c>
      <c r="F69" s="4">
        <f t="shared" si="4"/>
        <v>81.979456860807417</v>
      </c>
      <c r="G69" s="4">
        <f t="shared" si="5"/>
        <v>841.33571514883522</v>
      </c>
      <c r="H69" s="4">
        <f t="shared" si="0"/>
        <v>17546.579842415445</v>
      </c>
      <c r="I69" s="26">
        <f t="shared" si="1"/>
        <v>0.29244299737359075</v>
      </c>
      <c r="K69" s="49">
        <v>5.3499999999999999E-2</v>
      </c>
    </row>
    <row r="70" spans="1:11" ht="16.05" customHeight="1" x14ac:dyDescent="0.25">
      <c r="A70" s="48">
        <f t="shared" si="6"/>
        <v>45230</v>
      </c>
      <c r="B70" s="45" t="str">
        <f t="shared" si="2"/>
        <v>A70</v>
      </c>
      <c r="C70" s="46">
        <v>58</v>
      </c>
      <c r="D70" s="4">
        <f t="shared" si="3"/>
        <v>17546.579842415445</v>
      </c>
      <c r="E70" s="4">
        <f t="shared" si="7"/>
        <v>923.31517200964299</v>
      </c>
      <c r="F70" s="4">
        <f t="shared" si="4"/>
        <v>78.228501797435527</v>
      </c>
      <c r="G70" s="4">
        <f t="shared" si="5"/>
        <v>845.08667021220742</v>
      </c>
      <c r="H70" s="4">
        <f t="shared" si="0"/>
        <v>16701.493172203238</v>
      </c>
      <c r="I70" s="26">
        <f t="shared" si="1"/>
        <v>0.27835821953672063</v>
      </c>
      <c r="K70" s="49">
        <v>5.3499999999999999E-2</v>
      </c>
    </row>
    <row r="71" spans="1:11" ht="16.05" customHeight="1" x14ac:dyDescent="0.25">
      <c r="A71" s="48">
        <f t="shared" si="6"/>
        <v>45260</v>
      </c>
      <c r="B71" s="45" t="str">
        <f t="shared" si="2"/>
        <v>A71</v>
      </c>
      <c r="C71" s="46">
        <v>59</v>
      </c>
      <c r="D71" s="4">
        <f t="shared" si="3"/>
        <v>16701.493172203238</v>
      </c>
      <c r="E71" s="4">
        <f t="shared" si="7"/>
        <v>923.31517200964288</v>
      </c>
      <c r="F71" s="4">
        <f t="shared" si="4"/>
        <v>74.460823726072775</v>
      </c>
      <c r="G71" s="4">
        <f t="shared" si="5"/>
        <v>848.85434828357006</v>
      </c>
      <c r="H71" s="4">
        <f t="shared" si="0"/>
        <v>15852.638823919668</v>
      </c>
      <c r="I71" s="26">
        <f t="shared" si="1"/>
        <v>0.26421064706532782</v>
      </c>
      <c r="K71" s="49">
        <v>5.3499999999999999E-2</v>
      </c>
    </row>
    <row r="72" spans="1:11" ht="16.05" customHeight="1" x14ac:dyDescent="0.25">
      <c r="A72" s="48">
        <f t="shared" si="6"/>
        <v>45291</v>
      </c>
      <c r="B72" s="45" t="str">
        <f t="shared" si="2"/>
        <v>A72</v>
      </c>
      <c r="C72" s="46">
        <v>60</v>
      </c>
      <c r="D72" s="4">
        <f t="shared" si="3"/>
        <v>15852.638823919668</v>
      </c>
      <c r="E72" s="4">
        <f t="shared" si="7"/>
        <v>923.31517200964277</v>
      </c>
      <c r="F72" s="4">
        <f t="shared" si="4"/>
        <v>70.676348089975178</v>
      </c>
      <c r="G72" s="4">
        <f t="shared" si="5"/>
        <v>852.63882391966763</v>
      </c>
      <c r="H72" s="4">
        <f t="shared" si="0"/>
        <v>15000</v>
      </c>
      <c r="I72" s="26">
        <f t="shared" si="1"/>
        <v>0.25</v>
      </c>
      <c r="K72" s="49">
        <v>5.3499999999999999E-2</v>
      </c>
    </row>
    <row r="73" spans="1:11" ht="16.05" customHeight="1" x14ac:dyDescent="0.25">
      <c r="A73" s="48">
        <f t="shared" si="6"/>
        <v>45322</v>
      </c>
      <c r="B73" s="45" t="str">
        <f t="shared" si="2"/>
        <v>A73</v>
      </c>
      <c r="C73" s="46">
        <v>61</v>
      </c>
      <c r="D73" s="4">
        <f t="shared" si="3"/>
        <v>15000</v>
      </c>
      <c r="E73" s="4">
        <f t="shared" si="7"/>
        <v>0</v>
      </c>
      <c r="F73" s="4">
        <f t="shared" si="4"/>
        <v>0</v>
      </c>
      <c r="G73" s="4">
        <f t="shared" si="5"/>
        <v>0</v>
      </c>
      <c r="H73" s="4">
        <f t="shared" si="0"/>
        <v>15000</v>
      </c>
      <c r="I73" s="26">
        <f t="shared" si="1"/>
        <v>0.25</v>
      </c>
      <c r="K73" s="49">
        <v>5.3499999999999999E-2</v>
      </c>
    </row>
    <row r="74" spans="1:11" ht="16.05" customHeight="1" x14ac:dyDescent="0.25">
      <c r="A74" s="48">
        <f t="shared" si="6"/>
        <v>45351</v>
      </c>
      <c r="B74" s="45" t="str">
        <f t="shared" si="2"/>
        <v>A74</v>
      </c>
      <c r="C74" s="46">
        <v>62</v>
      </c>
      <c r="D74" s="4">
        <f t="shared" si="3"/>
        <v>15000</v>
      </c>
      <c r="E74" s="4">
        <f t="shared" si="7"/>
        <v>0</v>
      </c>
      <c r="F74" s="4">
        <f t="shared" si="4"/>
        <v>0</v>
      </c>
      <c r="G74" s="4">
        <f t="shared" si="5"/>
        <v>0</v>
      </c>
      <c r="H74" s="4">
        <f t="shared" si="0"/>
        <v>15000</v>
      </c>
      <c r="I74" s="26">
        <f t="shared" si="1"/>
        <v>0.25</v>
      </c>
      <c r="K74" s="49">
        <v>5.3499999999999999E-2</v>
      </c>
    </row>
    <row r="75" spans="1:11" ht="16.05" customHeight="1" x14ac:dyDescent="0.25">
      <c r="A75" s="48">
        <f t="shared" si="6"/>
        <v>45382</v>
      </c>
      <c r="B75" s="45" t="str">
        <f t="shared" si="2"/>
        <v>A75</v>
      </c>
      <c r="C75" s="46">
        <v>63</v>
      </c>
      <c r="D75" s="4">
        <f t="shared" si="3"/>
        <v>15000</v>
      </c>
      <c r="E75" s="4">
        <f t="shared" si="7"/>
        <v>0</v>
      </c>
      <c r="F75" s="4">
        <f t="shared" si="4"/>
        <v>0</v>
      </c>
      <c r="G75" s="4">
        <f t="shared" si="5"/>
        <v>0</v>
      </c>
      <c r="H75" s="4">
        <f t="shared" si="0"/>
        <v>15000</v>
      </c>
      <c r="I75" s="26">
        <f t="shared" si="1"/>
        <v>0.25</v>
      </c>
      <c r="K75" s="49">
        <v>5.3499999999999999E-2</v>
      </c>
    </row>
    <row r="76" spans="1:11" ht="16.05" customHeight="1" x14ac:dyDescent="0.25">
      <c r="A76" s="48">
        <f t="shared" si="6"/>
        <v>45412</v>
      </c>
      <c r="B76" s="45" t="str">
        <f t="shared" si="2"/>
        <v>A76</v>
      </c>
      <c r="C76" s="46">
        <v>64</v>
      </c>
      <c r="D76" s="4">
        <f t="shared" si="3"/>
        <v>15000</v>
      </c>
      <c r="E76" s="4">
        <f t="shared" si="7"/>
        <v>0</v>
      </c>
      <c r="F76" s="4">
        <f t="shared" si="4"/>
        <v>0</v>
      </c>
      <c r="G76" s="4">
        <f t="shared" si="5"/>
        <v>0</v>
      </c>
      <c r="H76" s="4">
        <f t="shared" si="0"/>
        <v>15000</v>
      </c>
      <c r="I76" s="26">
        <f t="shared" si="1"/>
        <v>0.25</v>
      </c>
      <c r="K76" s="49">
        <v>5.3499999999999999E-2</v>
      </c>
    </row>
    <row r="77" spans="1:11" ht="16.05" customHeight="1" x14ac:dyDescent="0.25">
      <c r="A77" s="48">
        <f t="shared" si="6"/>
        <v>45443</v>
      </c>
      <c r="B77" s="45" t="str">
        <f t="shared" si="2"/>
        <v>A77</v>
      </c>
      <c r="C77" s="46">
        <v>65</v>
      </c>
      <c r="D77" s="4">
        <f t="shared" si="3"/>
        <v>15000</v>
      </c>
      <c r="E77" s="4">
        <f t="shared" si="7"/>
        <v>0</v>
      </c>
      <c r="F77" s="4">
        <f t="shared" si="4"/>
        <v>0</v>
      </c>
      <c r="G77" s="4">
        <f t="shared" si="5"/>
        <v>0</v>
      </c>
      <c r="H77" s="4">
        <f t="shared" ref="H77:H140" si="8">D77-G77</f>
        <v>15000</v>
      </c>
      <c r="I77" s="26">
        <f t="shared" ref="I77:I140" si="9">H77/$D$4</f>
        <v>0.25</v>
      </c>
      <c r="K77" s="49">
        <v>5.3499999999999999E-2</v>
      </c>
    </row>
    <row r="78" spans="1:11" ht="16.05" customHeight="1" x14ac:dyDescent="0.25">
      <c r="A78" s="48">
        <f t="shared" si="6"/>
        <v>45473</v>
      </c>
      <c r="B78" s="45" t="str">
        <f t="shared" ref="B78:B141" si="10">"A"&amp;ROW(A78)</f>
        <v>A78</v>
      </c>
      <c r="C78" s="46">
        <v>66</v>
      </c>
      <c r="D78" s="4">
        <f t="shared" ref="D78:D141" si="11">IF(ROUND(H77,0)&gt;0,H77,0)</f>
        <v>15000</v>
      </c>
      <c r="E78" s="4">
        <f t="shared" si="7"/>
        <v>0</v>
      </c>
      <c r="F78" s="4">
        <f t="shared" ref="F78:F141" si="12">IF($D$6+1-C78&lt;=0,0,IF($D$9="Beginning",(D78-E78)*K78/12,D78*K78/12))</f>
        <v>0</v>
      </c>
      <c r="G78" s="4">
        <f t="shared" ref="G78:G141" si="13">IF(ROUND($D$6+1-C78,2)&lt;=0,0,E78-F78)</f>
        <v>0</v>
      </c>
      <c r="H78" s="4">
        <f t="shared" si="8"/>
        <v>15000</v>
      </c>
      <c r="I78" s="26">
        <f t="shared" si="9"/>
        <v>0.25</v>
      </c>
      <c r="K78" s="49">
        <v>5.3499999999999999E-2</v>
      </c>
    </row>
    <row r="79" spans="1:11" ht="16.05" customHeight="1" x14ac:dyDescent="0.25">
      <c r="A79" s="48">
        <f t="shared" ref="A79:A142" si="14">DATE(YEAR(A78),MONTH(A78)+2,1-1)</f>
        <v>45504</v>
      </c>
      <c r="B79" s="45" t="str">
        <f t="shared" si="10"/>
        <v>A79</v>
      </c>
      <c r="C79" s="46">
        <v>67</v>
      </c>
      <c r="D79" s="4">
        <f t="shared" si="11"/>
        <v>15000</v>
      </c>
      <c r="E79" s="4">
        <f t="shared" ref="E79:E142" si="15">IF($D$6+1-C79&lt;=0,0,IF($D$9="Beginning",PMT(K78/12,$D$6+1-C79,-(D78-E78),-PV(K78/12,1,0,$D$10),0),PMT(K79/12,$D$6+1-C79,-D79,$D$10,0)))</f>
        <v>0</v>
      </c>
      <c r="F79" s="4">
        <f t="shared" si="12"/>
        <v>0</v>
      </c>
      <c r="G79" s="4">
        <f t="shared" si="13"/>
        <v>0</v>
      </c>
      <c r="H79" s="4">
        <f t="shared" si="8"/>
        <v>15000</v>
      </c>
      <c r="I79" s="26">
        <f t="shared" si="9"/>
        <v>0.25</v>
      </c>
      <c r="K79" s="49">
        <v>5.3499999999999999E-2</v>
      </c>
    </row>
    <row r="80" spans="1:11" ht="16.05" customHeight="1" x14ac:dyDescent="0.25">
      <c r="A80" s="48">
        <f t="shared" si="14"/>
        <v>45535</v>
      </c>
      <c r="B80" s="45" t="str">
        <f t="shared" si="10"/>
        <v>A80</v>
      </c>
      <c r="C80" s="46">
        <v>68</v>
      </c>
      <c r="D80" s="4">
        <f t="shared" si="11"/>
        <v>15000</v>
      </c>
      <c r="E80" s="4">
        <f t="shared" si="15"/>
        <v>0</v>
      </c>
      <c r="F80" s="4">
        <f t="shared" si="12"/>
        <v>0</v>
      </c>
      <c r="G80" s="4">
        <f t="shared" si="13"/>
        <v>0</v>
      </c>
      <c r="H80" s="4">
        <f t="shared" si="8"/>
        <v>15000</v>
      </c>
      <c r="I80" s="26">
        <f t="shared" si="9"/>
        <v>0.25</v>
      </c>
      <c r="K80" s="49">
        <v>5.3499999999999999E-2</v>
      </c>
    </row>
    <row r="81" spans="1:11" ht="16.05" customHeight="1" x14ac:dyDescent="0.25">
      <c r="A81" s="48">
        <f t="shared" si="14"/>
        <v>45565</v>
      </c>
      <c r="B81" s="45" t="str">
        <f t="shared" si="10"/>
        <v>A81</v>
      </c>
      <c r="C81" s="46">
        <v>69</v>
      </c>
      <c r="D81" s="4">
        <f t="shared" si="11"/>
        <v>15000</v>
      </c>
      <c r="E81" s="4">
        <f t="shared" si="15"/>
        <v>0</v>
      </c>
      <c r="F81" s="4">
        <f t="shared" si="12"/>
        <v>0</v>
      </c>
      <c r="G81" s="4">
        <f t="shared" si="13"/>
        <v>0</v>
      </c>
      <c r="H81" s="4">
        <f t="shared" si="8"/>
        <v>15000</v>
      </c>
      <c r="I81" s="26">
        <f t="shared" si="9"/>
        <v>0.25</v>
      </c>
      <c r="K81" s="49">
        <v>5.3499999999999999E-2</v>
      </c>
    </row>
    <row r="82" spans="1:11" ht="16.05" customHeight="1" x14ac:dyDescent="0.25">
      <c r="A82" s="48">
        <f t="shared" si="14"/>
        <v>45596</v>
      </c>
      <c r="B82" s="45" t="str">
        <f t="shared" si="10"/>
        <v>A82</v>
      </c>
      <c r="C82" s="46">
        <v>70</v>
      </c>
      <c r="D82" s="4">
        <f t="shared" si="11"/>
        <v>15000</v>
      </c>
      <c r="E82" s="4">
        <f t="shared" si="15"/>
        <v>0</v>
      </c>
      <c r="F82" s="4">
        <f t="shared" si="12"/>
        <v>0</v>
      </c>
      <c r="G82" s="4">
        <f t="shared" si="13"/>
        <v>0</v>
      </c>
      <c r="H82" s="4">
        <f t="shared" si="8"/>
        <v>15000</v>
      </c>
      <c r="I82" s="26">
        <f t="shared" si="9"/>
        <v>0.25</v>
      </c>
      <c r="K82" s="49">
        <v>5.3499999999999999E-2</v>
      </c>
    </row>
    <row r="83" spans="1:11" ht="16.05" customHeight="1" x14ac:dyDescent="0.25">
      <c r="A83" s="48">
        <f t="shared" si="14"/>
        <v>45626</v>
      </c>
      <c r="B83" s="45" t="str">
        <f t="shared" si="10"/>
        <v>A83</v>
      </c>
      <c r="C83" s="46">
        <v>71</v>
      </c>
      <c r="D83" s="4">
        <f t="shared" si="11"/>
        <v>15000</v>
      </c>
      <c r="E83" s="4">
        <f t="shared" si="15"/>
        <v>0</v>
      </c>
      <c r="F83" s="4">
        <f t="shared" si="12"/>
        <v>0</v>
      </c>
      <c r="G83" s="4">
        <f t="shared" si="13"/>
        <v>0</v>
      </c>
      <c r="H83" s="4">
        <f t="shared" si="8"/>
        <v>15000</v>
      </c>
      <c r="I83" s="26">
        <f t="shared" si="9"/>
        <v>0.25</v>
      </c>
      <c r="K83" s="49">
        <v>5.3499999999999999E-2</v>
      </c>
    </row>
    <row r="84" spans="1:11" ht="16.05" customHeight="1" x14ac:dyDescent="0.25">
      <c r="A84" s="48">
        <f t="shared" si="14"/>
        <v>45657</v>
      </c>
      <c r="B84" s="45" t="str">
        <f t="shared" si="10"/>
        <v>A84</v>
      </c>
      <c r="C84" s="46">
        <v>72</v>
      </c>
      <c r="D84" s="4">
        <f t="shared" si="11"/>
        <v>15000</v>
      </c>
      <c r="E84" s="4">
        <f t="shared" si="15"/>
        <v>0</v>
      </c>
      <c r="F84" s="4">
        <f t="shared" si="12"/>
        <v>0</v>
      </c>
      <c r="G84" s="4">
        <f t="shared" si="13"/>
        <v>0</v>
      </c>
      <c r="H84" s="4">
        <f t="shared" si="8"/>
        <v>15000</v>
      </c>
      <c r="I84" s="26">
        <f t="shared" si="9"/>
        <v>0.25</v>
      </c>
      <c r="K84" s="49">
        <v>5.3499999999999999E-2</v>
      </c>
    </row>
    <row r="85" spans="1:11" ht="16.05" customHeight="1" x14ac:dyDescent="0.25">
      <c r="A85" s="48">
        <f t="shared" si="14"/>
        <v>45688</v>
      </c>
      <c r="B85" s="45" t="str">
        <f t="shared" si="10"/>
        <v>A85</v>
      </c>
      <c r="C85" s="46">
        <v>73</v>
      </c>
      <c r="D85" s="4">
        <f t="shared" si="11"/>
        <v>15000</v>
      </c>
      <c r="E85" s="4">
        <f t="shared" si="15"/>
        <v>0</v>
      </c>
      <c r="F85" s="4">
        <f t="shared" si="12"/>
        <v>0</v>
      </c>
      <c r="G85" s="4">
        <f t="shared" si="13"/>
        <v>0</v>
      </c>
      <c r="H85" s="4">
        <f t="shared" si="8"/>
        <v>15000</v>
      </c>
      <c r="I85" s="26">
        <f t="shared" si="9"/>
        <v>0.25</v>
      </c>
      <c r="K85" s="49">
        <v>5.3499999999999999E-2</v>
      </c>
    </row>
    <row r="86" spans="1:11" ht="16.05" customHeight="1" x14ac:dyDescent="0.25">
      <c r="A86" s="48">
        <f t="shared" si="14"/>
        <v>45716</v>
      </c>
      <c r="B86" s="45" t="str">
        <f t="shared" si="10"/>
        <v>A86</v>
      </c>
      <c r="C86" s="46">
        <v>74</v>
      </c>
      <c r="D86" s="4">
        <f t="shared" si="11"/>
        <v>15000</v>
      </c>
      <c r="E86" s="4">
        <f t="shared" si="15"/>
        <v>0</v>
      </c>
      <c r="F86" s="4">
        <f t="shared" si="12"/>
        <v>0</v>
      </c>
      <c r="G86" s="4">
        <f t="shared" si="13"/>
        <v>0</v>
      </c>
      <c r="H86" s="4">
        <f t="shared" si="8"/>
        <v>15000</v>
      </c>
      <c r="I86" s="26">
        <f t="shared" si="9"/>
        <v>0.25</v>
      </c>
      <c r="K86" s="49">
        <v>5.3499999999999999E-2</v>
      </c>
    </row>
    <row r="87" spans="1:11" ht="16.05" customHeight="1" x14ac:dyDescent="0.25">
      <c r="A87" s="48">
        <f t="shared" si="14"/>
        <v>45747</v>
      </c>
      <c r="B87" s="45" t="str">
        <f t="shared" si="10"/>
        <v>A87</v>
      </c>
      <c r="C87" s="46">
        <v>75</v>
      </c>
      <c r="D87" s="4">
        <f t="shared" si="11"/>
        <v>15000</v>
      </c>
      <c r="E87" s="4">
        <f t="shared" si="15"/>
        <v>0</v>
      </c>
      <c r="F87" s="4">
        <f t="shared" si="12"/>
        <v>0</v>
      </c>
      <c r="G87" s="4">
        <f t="shared" si="13"/>
        <v>0</v>
      </c>
      <c r="H87" s="4">
        <f t="shared" si="8"/>
        <v>15000</v>
      </c>
      <c r="I87" s="26">
        <f t="shared" si="9"/>
        <v>0.25</v>
      </c>
      <c r="K87" s="49">
        <v>5.3499999999999999E-2</v>
      </c>
    </row>
    <row r="88" spans="1:11" ht="16.05" customHeight="1" x14ac:dyDescent="0.25">
      <c r="A88" s="48">
        <f t="shared" si="14"/>
        <v>45777</v>
      </c>
      <c r="B88" s="45" t="str">
        <f t="shared" si="10"/>
        <v>A88</v>
      </c>
      <c r="C88" s="46">
        <v>76</v>
      </c>
      <c r="D88" s="4">
        <f t="shared" si="11"/>
        <v>15000</v>
      </c>
      <c r="E88" s="4">
        <f t="shared" si="15"/>
        <v>0</v>
      </c>
      <c r="F88" s="4">
        <f t="shared" si="12"/>
        <v>0</v>
      </c>
      <c r="G88" s="4">
        <f t="shared" si="13"/>
        <v>0</v>
      </c>
      <c r="H88" s="4">
        <f t="shared" si="8"/>
        <v>15000</v>
      </c>
      <c r="I88" s="26">
        <f t="shared" si="9"/>
        <v>0.25</v>
      </c>
      <c r="K88" s="49">
        <v>5.3499999999999999E-2</v>
      </c>
    </row>
    <row r="89" spans="1:11" ht="16.05" customHeight="1" x14ac:dyDescent="0.25">
      <c r="A89" s="48">
        <f t="shared" si="14"/>
        <v>45808</v>
      </c>
      <c r="B89" s="45" t="str">
        <f t="shared" si="10"/>
        <v>A89</v>
      </c>
      <c r="C89" s="46">
        <v>77</v>
      </c>
      <c r="D89" s="4">
        <f t="shared" si="11"/>
        <v>15000</v>
      </c>
      <c r="E89" s="4">
        <f t="shared" si="15"/>
        <v>0</v>
      </c>
      <c r="F89" s="4">
        <f t="shared" si="12"/>
        <v>0</v>
      </c>
      <c r="G89" s="4">
        <f t="shared" si="13"/>
        <v>0</v>
      </c>
      <c r="H89" s="4">
        <f t="shared" si="8"/>
        <v>15000</v>
      </c>
      <c r="I89" s="26">
        <f t="shared" si="9"/>
        <v>0.25</v>
      </c>
      <c r="K89" s="49">
        <v>5.3499999999999999E-2</v>
      </c>
    </row>
    <row r="90" spans="1:11" ht="16.05" customHeight="1" x14ac:dyDescent="0.25">
      <c r="A90" s="48">
        <f t="shared" si="14"/>
        <v>45838</v>
      </c>
      <c r="B90" s="45" t="str">
        <f t="shared" si="10"/>
        <v>A90</v>
      </c>
      <c r="C90" s="46">
        <v>78</v>
      </c>
      <c r="D90" s="4">
        <f t="shared" si="11"/>
        <v>15000</v>
      </c>
      <c r="E90" s="4">
        <f t="shared" si="15"/>
        <v>0</v>
      </c>
      <c r="F90" s="4">
        <f t="shared" si="12"/>
        <v>0</v>
      </c>
      <c r="G90" s="4">
        <f t="shared" si="13"/>
        <v>0</v>
      </c>
      <c r="H90" s="4">
        <f t="shared" si="8"/>
        <v>15000</v>
      </c>
      <c r="I90" s="26">
        <f t="shared" si="9"/>
        <v>0.25</v>
      </c>
      <c r="K90" s="49">
        <v>5.3499999999999999E-2</v>
      </c>
    </row>
    <row r="91" spans="1:11" ht="16.05" customHeight="1" x14ac:dyDescent="0.25">
      <c r="A91" s="48">
        <f t="shared" si="14"/>
        <v>45869</v>
      </c>
      <c r="B91" s="45" t="str">
        <f t="shared" si="10"/>
        <v>A91</v>
      </c>
      <c r="C91" s="46">
        <v>79</v>
      </c>
      <c r="D91" s="4">
        <f t="shared" si="11"/>
        <v>15000</v>
      </c>
      <c r="E91" s="4">
        <f t="shared" si="15"/>
        <v>0</v>
      </c>
      <c r="F91" s="4">
        <f t="shared" si="12"/>
        <v>0</v>
      </c>
      <c r="G91" s="4">
        <f t="shared" si="13"/>
        <v>0</v>
      </c>
      <c r="H91" s="4">
        <f t="shared" si="8"/>
        <v>15000</v>
      </c>
      <c r="I91" s="26">
        <f t="shared" si="9"/>
        <v>0.25</v>
      </c>
      <c r="K91" s="49">
        <v>5.3499999999999999E-2</v>
      </c>
    </row>
    <row r="92" spans="1:11" ht="16.05" customHeight="1" x14ac:dyDescent="0.25">
      <c r="A92" s="48">
        <f t="shared" si="14"/>
        <v>45900</v>
      </c>
      <c r="B92" s="45" t="str">
        <f t="shared" si="10"/>
        <v>A92</v>
      </c>
      <c r="C92" s="46">
        <v>80</v>
      </c>
      <c r="D92" s="4">
        <f t="shared" si="11"/>
        <v>15000</v>
      </c>
      <c r="E92" s="4">
        <f t="shared" si="15"/>
        <v>0</v>
      </c>
      <c r="F92" s="4">
        <f t="shared" si="12"/>
        <v>0</v>
      </c>
      <c r="G92" s="4">
        <f t="shared" si="13"/>
        <v>0</v>
      </c>
      <c r="H92" s="4">
        <f t="shared" si="8"/>
        <v>15000</v>
      </c>
      <c r="I92" s="26">
        <f t="shared" si="9"/>
        <v>0.25</v>
      </c>
      <c r="K92" s="49">
        <v>5.3499999999999999E-2</v>
      </c>
    </row>
    <row r="93" spans="1:11" ht="16.05" customHeight="1" x14ac:dyDescent="0.25">
      <c r="A93" s="48">
        <f t="shared" si="14"/>
        <v>45930</v>
      </c>
      <c r="B93" s="45" t="str">
        <f t="shared" si="10"/>
        <v>A93</v>
      </c>
      <c r="C93" s="46">
        <v>81</v>
      </c>
      <c r="D93" s="4">
        <f t="shared" si="11"/>
        <v>15000</v>
      </c>
      <c r="E93" s="4">
        <f t="shared" si="15"/>
        <v>0</v>
      </c>
      <c r="F93" s="4">
        <f t="shared" si="12"/>
        <v>0</v>
      </c>
      <c r="G93" s="4">
        <f t="shared" si="13"/>
        <v>0</v>
      </c>
      <c r="H93" s="4">
        <f t="shared" si="8"/>
        <v>15000</v>
      </c>
      <c r="I93" s="26">
        <f t="shared" si="9"/>
        <v>0.25</v>
      </c>
      <c r="K93" s="49">
        <v>5.3499999999999999E-2</v>
      </c>
    </row>
    <row r="94" spans="1:11" ht="16.05" customHeight="1" x14ac:dyDescent="0.25">
      <c r="A94" s="48">
        <f t="shared" si="14"/>
        <v>45961</v>
      </c>
      <c r="B94" s="45" t="str">
        <f t="shared" si="10"/>
        <v>A94</v>
      </c>
      <c r="C94" s="46">
        <v>82</v>
      </c>
      <c r="D94" s="4">
        <f t="shared" si="11"/>
        <v>15000</v>
      </c>
      <c r="E94" s="4">
        <f t="shared" si="15"/>
        <v>0</v>
      </c>
      <c r="F94" s="4">
        <f t="shared" si="12"/>
        <v>0</v>
      </c>
      <c r="G94" s="4">
        <f t="shared" si="13"/>
        <v>0</v>
      </c>
      <c r="H94" s="4">
        <f t="shared" si="8"/>
        <v>15000</v>
      </c>
      <c r="I94" s="26">
        <f t="shared" si="9"/>
        <v>0.25</v>
      </c>
      <c r="K94" s="49">
        <v>5.3499999999999999E-2</v>
      </c>
    </row>
    <row r="95" spans="1:11" ht="16.05" customHeight="1" x14ac:dyDescent="0.25">
      <c r="A95" s="48">
        <f t="shared" si="14"/>
        <v>45991</v>
      </c>
      <c r="B95" s="45" t="str">
        <f t="shared" si="10"/>
        <v>A95</v>
      </c>
      <c r="C95" s="46">
        <v>83</v>
      </c>
      <c r="D95" s="4">
        <f t="shared" si="11"/>
        <v>15000</v>
      </c>
      <c r="E95" s="4">
        <f t="shared" si="15"/>
        <v>0</v>
      </c>
      <c r="F95" s="4">
        <f t="shared" si="12"/>
        <v>0</v>
      </c>
      <c r="G95" s="4">
        <f t="shared" si="13"/>
        <v>0</v>
      </c>
      <c r="H95" s="4">
        <f t="shared" si="8"/>
        <v>15000</v>
      </c>
      <c r="I95" s="26">
        <f t="shared" si="9"/>
        <v>0.25</v>
      </c>
      <c r="K95" s="49">
        <v>5.3499999999999999E-2</v>
      </c>
    </row>
    <row r="96" spans="1:11" ht="16.05" customHeight="1" x14ac:dyDescent="0.25">
      <c r="A96" s="48">
        <f t="shared" si="14"/>
        <v>46022</v>
      </c>
      <c r="B96" s="45" t="str">
        <f t="shared" si="10"/>
        <v>A96</v>
      </c>
      <c r="C96" s="46">
        <v>84</v>
      </c>
      <c r="D96" s="4">
        <f t="shared" si="11"/>
        <v>15000</v>
      </c>
      <c r="E96" s="4">
        <f t="shared" si="15"/>
        <v>0</v>
      </c>
      <c r="F96" s="4">
        <f t="shared" si="12"/>
        <v>0</v>
      </c>
      <c r="G96" s="4">
        <f t="shared" si="13"/>
        <v>0</v>
      </c>
      <c r="H96" s="4">
        <f t="shared" si="8"/>
        <v>15000</v>
      </c>
      <c r="I96" s="26">
        <f t="shared" si="9"/>
        <v>0.25</v>
      </c>
      <c r="K96" s="49">
        <v>5.3499999999999999E-2</v>
      </c>
    </row>
    <row r="97" spans="1:11" ht="16.05" customHeight="1" x14ac:dyDescent="0.25">
      <c r="A97" s="48">
        <f t="shared" si="14"/>
        <v>46053</v>
      </c>
      <c r="B97" s="45" t="str">
        <f t="shared" si="10"/>
        <v>A97</v>
      </c>
      <c r="C97" s="46">
        <v>85</v>
      </c>
      <c r="D97" s="4">
        <f t="shared" si="11"/>
        <v>15000</v>
      </c>
      <c r="E97" s="4">
        <f t="shared" si="15"/>
        <v>0</v>
      </c>
      <c r="F97" s="4">
        <f t="shared" si="12"/>
        <v>0</v>
      </c>
      <c r="G97" s="4">
        <f t="shared" si="13"/>
        <v>0</v>
      </c>
      <c r="H97" s="4">
        <f t="shared" si="8"/>
        <v>15000</v>
      </c>
      <c r="I97" s="26">
        <f t="shared" si="9"/>
        <v>0.25</v>
      </c>
      <c r="K97" s="49">
        <v>5.3499999999999999E-2</v>
      </c>
    </row>
    <row r="98" spans="1:11" ht="16.05" customHeight="1" x14ac:dyDescent="0.25">
      <c r="A98" s="48">
        <f t="shared" si="14"/>
        <v>46081</v>
      </c>
      <c r="B98" s="45" t="str">
        <f t="shared" si="10"/>
        <v>A98</v>
      </c>
      <c r="C98" s="46">
        <v>86</v>
      </c>
      <c r="D98" s="4">
        <f t="shared" si="11"/>
        <v>15000</v>
      </c>
      <c r="E98" s="4">
        <f t="shared" si="15"/>
        <v>0</v>
      </c>
      <c r="F98" s="4">
        <f t="shared" si="12"/>
        <v>0</v>
      </c>
      <c r="G98" s="4">
        <f t="shared" si="13"/>
        <v>0</v>
      </c>
      <c r="H98" s="4">
        <f t="shared" si="8"/>
        <v>15000</v>
      </c>
      <c r="I98" s="26">
        <f t="shared" si="9"/>
        <v>0.25</v>
      </c>
      <c r="K98" s="49">
        <v>5.3499999999999999E-2</v>
      </c>
    </row>
    <row r="99" spans="1:11" ht="16.05" customHeight="1" x14ac:dyDescent="0.25">
      <c r="A99" s="48">
        <f t="shared" si="14"/>
        <v>46112</v>
      </c>
      <c r="B99" s="45" t="str">
        <f t="shared" si="10"/>
        <v>A99</v>
      </c>
      <c r="C99" s="46">
        <v>87</v>
      </c>
      <c r="D99" s="4">
        <f t="shared" si="11"/>
        <v>15000</v>
      </c>
      <c r="E99" s="4">
        <f t="shared" si="15"/>
        <v>0</v>
      </c>
      <c r="F99" s="4">
        <f t="shared" si="12"/>
        <v>0</v>
      </c>
      <c r="G99" s="4">
        <f t="shared" si="13"/>
        <v>0</v>
      </c>
      <c r="H99" s="4">
        <f t="shared" si="8"/>
        <v>15000</v>
      </c>
      <c r="I99" s="26">
        <f t="shared" si="9"/>
        <v>0.25</v>
      </c>
      <c r="K99" s="49">
        <v>5.3499999999999999E-2</v>
      </c>
    </row>
    <row r="100" spans="1:11" ht="16.05" customHeight="1" x14ac:dyDescent="0.25">
      <c r="A100" s="48">
        <f t="shared" si="14"/>
        <v>46142</v>
      </c>
      <c r="B100" s="45" t="str">
        <f t="shared" si="10"/>
        <v>A100</v>
      </c>
      <c r="C100" s="46">
        <v>88</v>
      </c>
      <c r="D100" s="4">
        <f t="shared" si="11"/>
        <v>15000</v>
      </c>
      <c r="E100" s="4">
        <f t="shared" si="15"/>
        <v>0</v>
      </c>
      <c r="F100" s="4">
        <f t="shared" si="12"/>
        <v>0</v>
      </c>
      <c r="G100" s="4">
        <f t="shared" si="13"/>
        <v>0</v>
      </c>
      <c r="H100" s="4">
        <f t="shared" si="8"/>
        <v>15000</v>
      </c>
      <c r="I100" s="26">
        <f t="shared" si="9"/>
        <v>0.25</v>
      </c>
      <c r="K100" s="49">
        <v>5.3499999999999999E-2</v>
      </c>
    </row>
    <row r="101" spans="1:11" ht="16.05" customHeight="1" x14ac:dyDescent="0.25">
      <c r="A101" s="48">
        <f t="shared" si="14"/>
        <v>46173</v>
      </c>
      <c r="B101" s="45" t="str">
        <f t="shared" si="10"/>
        <v>A101</v>
      </c>
      <c r="C101" s="46">
        <v>89</v>
      </c>
      <c r="D101" s="4">
        <f t="shared" si="11"/>
        <v>15000</v>
      </c>
      <c r="E101" s="4">
        <f t="shared" si="15"/>
        <v>0</v>
      </c>
      <c r="F101" s="4">
        <f t="shared" si="12"/>
        <v>0</v>
      </c>
      <c r="G101" s="4">
        <f t="shared" si="13"/>
        <v>0</v>
      </c>
      <c r="H101" s="4">
        <f t="shared" si="8"/>
        <v>15000</v>
      </c>
      <c r="I101" s="26">
        <f t="shared" si="9"/>
        <v>0.25</v>
      </c>
      <c r="K101" s="49">
        <v>5.3499999999999999E-2</v>
      </c>
    </row>
    <row r="102" spans="1:11" ht="16.05" customHeight="1" x14ac:dyDescent="0.25">
      <c r="A102" s="48">
        <f t="shared" si="14"/>
        <v>46203</v>
      </c>
      <c r="B102" s="45" t="str">
        <f t="shared" si="10"/>
        <v>A102</v>
      </c>
      <c r="C102" s="46">
        <v>90</v>
      </c>
      <c r="D102" s="4">
        <f t="shared" si="11"/>
        <v>15000</v>
      </c>
      <c r="E102" s="4">
        <f t="shared" si="15"/>
        <v>0</v>
      </c>
      <c r="F102" s="4">
        <f t="shared" si="12"/>
        <v>0</v>
      </c>
      <c r="G102" s="4">
        <f t="shared" si="13"/>
        <v>0</v>
      </c>
      <c r="H102" s="4">
        <f t="shared" si="8"/>
        <v>15000</v>
      </c>
      <c r="I102" s="26">
        <f t="shared" si="9"/>
        <v>0.25</v>
      </c>
      <c r="K102" s="49">
        <v>5.3499999999999999E-2</v>
      </c>
    </row>
    <row r="103" spans="1:11" ht="16.05" customHeight="1" x14ac:dyDescent="0.25">
      <c r="A103" s="48">
        <f t="shared" si="14"/>
        <v>46234</v>
      </c>
      <c r="B103" s="45" t="str">
        <f t="shared" si="10"/>
        <v>A103</v>
      </c>
      <c r="C103" s="46">
        <v>91</v>
      </c>
      <c r="D103" s="4">
        <f t="shared" si="11"/>
        <v>15000</v>
      </c>
      <c r="E103" s="4">
        <f t="shared" si="15"/>
        <v>0</v>
      </c>
      <c r="F103" s="4">
        <f t="shared" si="12"/>
        <v>0</v>
      </c>
      <c r="G103" s="4">
        <f t="shared" si="13"/>
        <v>0</v>
      </c>
      <c r="H103" s="4">
        <f t="shared" si="8"/>
        <v>15000</v>
      </c>
      <c r="I103" s="26">
        <f t="shared" si="9"/>
        <v>0.25</v>
      </c>
      <c r="K103" s="49">
        <v>5.3499999999999999E-2</v>
      </c>
    </row>
    <row r="104" spans="1:11" ht="16.05" customHeight="1" x14ac:dyDescent="0.25">
      <c r="A104" s="48">
        <f t="shared" si="14"/>
        <v>46265</v>
      </c>
      <c r="B104" s="45" t="str">
        <f t="shared" si="10"/>
        <v>A104</v>
      </c>
      <c r="C104" s="46">
        <v>92</v>
      </c>
      <c r="D104" s="4">
        <f t="shared" si="11"/>
        <v>15000</v>
      </c>
      <c r="E104" s="4">
        <f t="shared" si="15"/>
        <v>0</v>
      </c>
      <c r="F104" s="4">
        <f t="shared" si="12"/>
        <v>0</v>
      </c>
      <c r="G104" s="4">
        <f t="shared" si="13"/>
        <v>0</v>
      </c>
      <c r="H104" s="4">
        <f t="shared" si="8"/>
        <v>15000</v>
      </c>
      <c r="I104" s="26">
        <f t="shared" si="9"/>
        <v>0.25</v>
      </c>
      <c r="K104" s="49">
        <v>5.3499999999999999E-2</v>
      </c>
    </row>
    <row r="105" spans="1:11" ht="16.05" customHeight="1" x14ac:dyDescent="0.25">
      <c r="A105" s="48">
        <f t="shared" si="14"/>
        <v>46295</v>
      </c>
      <c r="B105" s="45" t="str">
        <f t="shared" si="10"/>
        <v>A105</v>
      </c>
      <c r="C105" s="46">
        <v>93</v>
      </c>
      <c r="D105" s="4">
        <f t="shared" si="11"/>
        <v>15000</v>
      </c>
      <c r="E105" s="4">
        <f t="shared" si="15"/>
        <v>0</v>
      </c>
      <c r="F105" s="4">
        <f t="shared" si="12"/>
        <v>0</v>
      </c>
      <c r="G105" s="4">
        <f t="shared" si="13"/>
        <v>0</v>
      </c>
      <c r="H105" s="4">
        <f t="shared" si="8"/>
        <v>15000</v>
      </c>
      <c r="I105" s="26">
        <f t="shared" si="9"/>
        <v>0.25</v>
      </c>
      <c r="K105" s="49">
        <v>5.3499999999999999E-2</v>
      </c>
    </row>
    <row r="106" spans="1:11" ht="16.05" customHeight="1" x14ac:dyDescent="0.25">
      <c r="A106" s="48">
        <f t="shared" si="14"/>
        <v>46326</v>
      </c>
      <c r="B106" s="45" t="str">
        <f t="shared" si="10"/>
        <v>A106</v>
      </c>
      <c r="C106" s="46">
        <v>94</v>
      </c>
      <c r="D106" s="4">
        <f t="shared" si="11"/>
        <v>15000</v>
      </c>
      <c r="E106" s="4">
        <f t="shared" si="15"/>
        <v>0</v>
      </c>
      <c r="F106" s="4">
        <f t="shared" si="12"/>
        <v>0</v>
      </c>
      <c r="G106" s="4">
        <f t="shared" si="13"/>
        <v>0</v>
      </c>
      <c r="H106" s="4">
        <f t="shared" si="8"/>
        <v>15000</v>
      </c>
      <c r="I106" s="26">
        <f t="shared" si="9"/>
        <v>0.25</v>
      </c>
      <c r="K106" s="49">
        <v>5.3499999999999999E-2</v>
      </c>
    </row>
    <row r="107" spans="1:11" ht="16.05" customHeight="1" x14ac:dyDescent="0.25">
      <c r="A107" s="48">
        <f t="shared" si="14"/>
        <v>46356</v>
      </c>
      <c r="B107" s="45" t="str">
        <f t="shared" si="10"/>
        <v>A107</v>
      </c>
      <c r="C107" s="46">
        <v>95</v>
      </c>
      <c r="D107" s="4">
        <f t="shared" si="11"/>
        <v>15000</v>
      </c>
      <c r="E107" s="4">
        <f t="shared" si="15"/>
        <v>0</v>
      </c>
      <c r="F107" s="4">
        <f t="shared" si="12"/>
        <v>0</v>
      </c>
      <c r="G107" s="4">
        <f t="shared" si="13"/>
        <v>0</v>
      </c>
      <c r="H107" s="4">
        <f t="shared" si="8"/>
        <v>15000</v>
      </c>
      <c r="I107" s="26">
        <f t="shared" si="9"/>
        <v>0.25</v>
      </c>
      <c r="K107" s="49">
        <v>5.3499999999999999E-2</v>
      </c>
    </row>
    <row r="108" spans="1:11" ht="16.05" customHeight="1" x14ac:dyDescent="0.25">
      <c r="A108" s="48">
        <f t="shared" si="14"/>
        <v>46387</v>
      </c>
      <c r="B108" s="45" t="str">
        <f t="shared" si="10"/>
        <v>A108</v>
      </c>
      <c r="C108" s="46">
        <v>96</v>
      </c>
      <c r="D108" s="4">
        <f t="shared" si="11"/>
        <v>15000</v>
      </c>
      <c r="E108" s="4">
        <f t="shared" si="15"/>
        <v>0</v>
      </c>
      <c r="F108" s="4">
        <f t="shared" si="12"/>
        <v>0</v>
      </c>
      <c r="G108" s="4">
        <f t="shared" si="13"/>
        <v>0</v>
      </c>
      <c r="H108" s="4">
        <f t="shared" si="8"/>
        <v>15000</v>
      </c>
      <c r="I108" s="26">
        <f t="shared" si="9"/>
        <v>0.25</v>
      </c>
      <c r="K108" s="49">
        <v>5.3499999999999999E-2</v>
      </c>
    </row>
    <row r="109" spans="1:11" ht="16.05" customHeight="1" x14ac:dyDescent="0.25">
      <c r="A109" s="48">
        <f t="shared" si="14"/>
        <v>46418</v>
      </c>
      <c r="B109" s="45" t="str">
        <f t="shared" si="10"/>
        <v>A109</v>
      </c>
      <c r="C109" s="46">
        <v>97</v>
      </c>
      <c r="D109" s="4">
        <f t="shared" si="11"/>
        <v>15000</v>
      </c>
      <c r="E109" s="4">
        <f t="shared" si="15"/>
        <v>0</v>
      </c>
      <c r="F109" s="4">
        <f t="shared" si="12"/>
        <v>0</v>
      </c>
      <c r="G109" s="4">
        <f t="shared" si="13"/>
        <v>0</v>
      </c>
      <c r="H109" s="4">
        <f t="shared" si="8"/>
        <v>15000</v>
      </c>
      <c r="I109" s="26">
        <f t="shared" si="9"/>
        <v>0.25</v>
      </c>
      <c r="K109" s="49">
        <v>5.3499999999999999E-2</v>
      </c>
    </row>
    <row r="110" spans="1:11" ht="16.05" customHeight="1" x14ac:dyDescent="0.25">
      <c r="A110" s="48">
        <f t="shared" si="14"/>
        <v>46446</v>
      </c>
      <c r="B110" s="45" t="str">
        <f t="shared" si="10"/>
        <v>A110</v>
      </c>
      <c r="C110" s="46">
        <v>98</v>
      </c>
      <c r="D110" s="4">
        <f t="shared" si="11"/>
        <v>15000</v>
      </c>
      <c r="E110" s="4">
        <f t="shared" si="15"/>
        <v>0</v>
      </c>
      <c r="F110" s="4">
        <f t="shared" si="12"/>
        <v>0</v>
      </c>
      <c r="G110" s="4">
        <f t="shared" si="13"/>
        <v>0</v>
      </c>
      <c r="H110" s="4">
        <f t="shared" si="8"/>
        <v>15000</v>
      </c>
      <c r="I110" s="26">
        <f t="shared" si="9"/>
        <v>0.25</v>
      </c>
      <c r="K110" s="49">
        <v>5.3499999999999999E-2</v>
      </c>
    </row>
    <row r="111" spans="1:11" ht="16.05" customHeight="1" x14ac:dyDescent="0.25">
      <c r="A111" s="48">
        <f t="shared" si="14"/>
        <v>46477</v>
      </c>
      <c r="B111" s="45" t="str">
        <f t="shared" si="10"/>
        <v>A111</v>
      </c>
      <c r="C111" s="46">
        <v>99</v>
      </c>
      <c r="D111" s="4">
        <f t="shared" si="11"/>
        <v>15000</v>
      </c>
      <c r="E111" s="4">
        <f t="shared" si="15"/>
        <v>0</v>
      </c>
      <c r="F111" s="4">
        <f t="shared" si="12"/>
        <v>0</v>
      </c>
      <c r="G111" s="4">
        <f t="shared" si="13"/>
        <v>0</v>
      </c>
      <c r="H111" s="4">
        <f t="shared" si="8"/>
        <v>15000</v>
      </c>
      <c r="I111" s="26">
        <f t="shared" si="9"/>
        <v>0.25</v>
      </c>
      <c r="K111" s="49">
        <v>5.3499999999999999E-2</v>
      </c>
    </row>
    <row r="112" spans="1:11" ht="16.05" customHeight="1" x14ac:dyDescent="0.25">
      <c r="A112" s="48">
        <f t="shared" si="14"/>
        <v>46507</v>
      </c>
      <c r="B112" s="45" t="str">
        <f t="shared" si="10"/>
        <v>A112</v>
      </c>
      <c r="C112" s="46">
        <v>100</v>
      </c>
      <c r="D112" s="4">
        <f t="shared" si="11"/>
        <v>15000</v>
      </c>
      <c r="E112" s="4">
        <f t="shared" si="15"/>
        <v>0</v>
      </c>
      <c r="F112" s="4">
        <f t="shared" si="12"/>
        <v>0</v>
      </c>
      <c r="G112" s="4">
        <f t="shared" si="13"/>
        <v>0</v>
      </c>
      <c r="H112" s="4">
        <f t="shared" si="8"/>
        <v>15000</v>
      </c>
      <c r="I112" s="26">
        <f t="shared" si="9"/>
        <v>0.25</v>
      </c>
      <c r="K112" s="49">
        <v>5.3499999999999999E-2</v>
      </c>
    </row>
    <row r="113" spans="1:11" ht="16.05" customHeight="1" x14ac:dyDescent="0.25">
      <c r="A113" s="48">
        <f t="shared" si="14"/>
        <v>46538</v>
      </c>
      <c r="B113" s="45" t="str">
        <f t="shared" si="10"/>
        <v>A113</v>
      </c>
      <c r="C113" s="46">
        <v>101</v>
      </c>
      <c r="D113" s="4">
        <f t="shared" si="11"/>
        <v>15000</v>
      </c>
      <c r="E113" s="4">
        <f t="shared" si="15"/>
        <v>0</v>
      </c>
      <c r="F113" s="4">
        <f t="shared" si="12"/>
        <v>0</v>
      </c>
      <c r="G113" s="4">
        <f t="shared" si="13"/>
        <v>0</v>
      </c>
      <c r="H113" s="4">
        <f t="shared" si="8"/>
        <v>15000</v>
      </c>
      <c r="I113" s="26">
        <f t="shared" si="9"/>
        <v>0.25</v>
      </c>
      <c r="K113" s="49">
        <v>5.3499999999999999E-2</v>
      </c>
    </row>
    <row r="114" spans="1:11" ht="16.05" customHeight="1" x14ac:dyDescent="0.25">
      <c r="A114" s="48">
        <f t="shared" si="14"/>
        <v>46568</v>
      </c>
      <c r="B114" s="45" t="str">
        <f t="shared" si="10"/>
        <v>A114</v>
      </c>
      <c r="C114" s="46">
        <v>102</v>
      </c>
      <c r="D114" s="4">
        <f t="shared" si="11"/>
        <v>15000</v>
      </c>
      <c r="E114" s="4">
        <f t="shared" si="15"/>
        <v>0</v>
      </c>
      <c r="F114" s="4">
        <f t="shared" si="12"/>
        <v>0</v>
      </c>
      <c r="G114" s="4">
        <f t="shared" si="13"/>
        <v>0</v>
      </c>
      <c r="H114" s="4">
        <f t="shared" si="8"/>
        <v>15000</v>
      </c>
      <c r="I114" s="26">
        <f t="shared" si="9"/>
        <v>0.25</v>
      </c>
      <c r="K114" s="49">
        <v>5.3499999999999999E-2</v>
      </c>
    </row>
    <row r="115" spans="1:11" ht="16.05" customHeight="1" x14ac:dyDescent="0.25">
      <c r="A115" s="48">
        <f t="shared" si="14"/>
        <v>46599</v>
      </c>
      <c r="B115" s="45" t="str">
        <f t="shared" si="10"/>
        <v>A115</v>
      </c>
      <c r="C115" s="46">
        <v>103</v>
      </c>
      <c r="D115" s="4">
        <f t="shared" si="11"/>
        <v>15000</v>
      </c>
      <c r="E115" s="4">
        <f t="shared" si="15"/>
        <v>0</v>
      </c>
      <c r="F115" s="4">
        <f t="shared" si="12"/>
        <v>0</v>
      </c>
      <c r="G115" s="4">
        <f t="shared" si="13"/>
        <v>0</v>
      </c>
      <c r="H115" s="4">
        <f t="shared" si="8"/>
        <v>15000</v>
      </c>
      <c r="I115" s="26">
        <f t="shared" si="9"/>
        <v>0.25</v>
      </c>
      <c r="K115" s="49">
        <v>5.3499999999999999E-2</v>
      </c>
    </row>
    <row r="116" spans="1:11" ht="16.05" customHeight="1" x14ac:dyDescent="0.25">
      <c r="A116" s="48">
        <f t="shared" si="14"/>
        <v>46630</v>
      </c>
      <c r="B116" s="45" t="str">
        <f t="shared" si="10"/>
        <v>A116</v>
      </c>
      <c r="C116" s="46">
        <v>104</v>
      </c>
      <c r="D116" s="4">
        <f t="shared" si="11"/>
        <v>15000</v>
      </c>
      <c r="E116" s="4">
        <f t="shared" si="15"/>
        <v>0</v>
      </c>
      <c r="F116" s="4">
        <f t="shared" si="12"/>
        <v>0</v>
      </c>
      <c r="G116" s="4">
        <f t="shared" si="13"/>
        <v>0</v>
      </c>
      <c r="H116" s="4">
        <f t="shared" si="8"/>
        <v>15000</v>
      </c>
      <c r="I116" s="26">
        <f t="shared" si="9"/>
        <v>0.25</v>
      </c>
      <c r="K116" s="49">
        <v>5.3499999999999999E-2</v>
      </c>
    </row>
    <row r="117" spans="1:11" ht="16.05" customHeight="1" x14ac:dyDescent="0.25">
      <c r="A117" s="48">
        <f t="shared" si="14"/>
        <v>46660</v>
      </c>
      <c r="B117" s="45" t="str">
        <f t="shared" si="10"/>
        <v>A117</v>
      </c>
      <c r="C117" s="46">
        <v>105</v>
      </c>
      <c r="D117" s="4">
        <f t="shared" si="11"/>
        <v>15000</v>
      </c>
      <c r="E117" s="4">
        <f t="shared" si="15"/>
        <v>0</v>
      </c>
      <c r="F117" s="4">
        <f t="shared" si="12"/>
        <v>0</v>
      </c>
      <c r="G117" s="4">
        <f t="shared" si="13"/>
        <v>0</v>
      </c>
      <c r="H117" s="4">
        <f t="shared" si="8"/>
        <v>15000</v>
      </c>
      <c r="I117" s="26">
        <f t="shared" si="9"/>
        <v>0.25</v>
      </c>
      <c r="K117" s="49">
        <v>5.3499999999999999E-2</v>
      </c>
    </row>
    <row r="118" spans="1:11" ht="16.05" customHeight="1" x14ac:dyDescent="0.25">
      <c r="A118" s="48">
        <f t="shared" si="14"/>
        <v>46691</v>
      </c>
      <c r="B118" s="45" t="str">
        <f t="shared" si="10"/>
        <v>A118</v>
      </c>
      <c r="C118" s="46">
        <v>106</v>
      </c>
      <c r="D118" s="4">
        <f t="shared" si="11"/>
        <v>15000</v>
      </c>
      <c r="E118" s="4">
        <f t="shared" si="15"/>
        <v>0</v>
      </c>
      <c r="F118" s="4">
        <f t="shared" si="12"/>
        <v>0</v>
      </c>
      <c r="G118" s="4">
        <f t="shared" si="13"/>
        <v>0</v>
      </c>
      <c r="H118" s="4">
        <f t="shared" si="8"/>
        <v>15000</v>
      </c>
      <c r="I118" s="26">
        <f t="shared" si="9"/>
        <v>0.25</v>
      </c>
      <c r="K118" s="49">
        <v>5.3499999999999999E-2</v>
      </c>
    </row>
    <row r="119" spans="1:11" ht="16.05" customHeight="1" x14ac:dyDescent="0.25">
      <c r="A119" s="48">
        <f t="shared" si="14"/>
        <v>46721</v>
      </c>
      <c r="B119" s="45" t="str">
        <f t="shared" si="10"/>
        <v>A119</v>
      </c>
      <c r="C119" s="46">
        <v>107</v>
      </c>
      <c r="D119" s="4">
        <f t="shared" si="11"/>
        <v>15000</v>
      </c>
      <c r="E119" s="4">
        <f t="shared" si="15"/>
        <v>0</v>
      </c>
      <c r="F119" s="4">
        <f t="shared" si="12"/>
        <v>0</v>
      </c>
      <c r="G119" s="4">
        <f t="shared" si="13"/>
        <v>0</v>
      </c>
      <c r="H119" s="4">
        <f t="shared" si="8"/>
        <v>15000</v>
      </c>
      <c r="I119" s="26">
        <f t="shared" si="9"/>
        <v>0.25</v>
      </c>
      <c r="K119" s="49">
        <v>5.3499999999999999E-2</v>
      </c>
    </row>
    <row r="120" spans="1:11" ht="16.05" customHeight="1" x14ac:dyDescent="0.25">
      <c r="A120" s="48">
        <f t="shared" si="14"/>
        <v>46752</v>
      </c>
      <c r="B120" s="45" t="str">
        <f t="shared" si="10"/>
        <v>A120</v>
      </c>
      <c r="C120" s="46">
        <v>108</v>
      </c>
      <c r="D120" s="4">
        <f t="shared" si="11"/>
        <v>15000</v>
      </c>
      <c r="E120" s="4">
        <f t="shared" si="15"/>
        <v>0</v>
      </c>
      <c r="F120" s="4">
        <f t="shared" si="12"/>
        <v>0</v>
      </c>
      <c r="G120" s="4">
        <f t="shared" si="13"/>
        <v>0</v>
      </c>
      <c r="H120" s="4">
        <f t="shared" si="8"/>
        <v>15000</v>
      </c>
      <c r="I120" s="26">
        <f t="shared" si="9"/>
        <v>0.25</v>
      </c>
      <c r="K120" s="49">
        <v>5.3499999999999999E-2</v>
      </c>
    </row>
    <row r="121" spans="1:11" ht="16.05" customHeight="1" x14ac:dyDescent="0.25">
      <c r="A121" s="48">
        <f t="shared" si="14"/>
        <v>46783</v>
      </c>
      <c r="B121" s="45" t="str">
        <f t="shared" si="10"/>
        <v>A121</v>
      </c>
      <c r="C121" s="46">
        <v>109</v>
      </c>
      <c r="D121" s="4">
        <f t="shared" si="11"/>
        <v>15000</v>
      </c>
      <c r="E121" s="4">
        <f t="shared" si="15"/>
        <v>0</v>
      </c>
      <c r="F121" s="4">
        <f t="shared" si="12"/>
        <v>0</v>
      </c>
      <c r="G121" s="4">
        <f t="shared" si="13"/>
        <v>0</v>
      </c>
      <c r="H121" s="4">
        <f t="shared" si="8"/>
        <v>15000</v>
      </c>
      <c r="I121" s="26">
        <f t="shared" si="9"/>
        <v>0.25</v>
      </c>
      <c r="K121" s="49">
        <v>5.3499999999999999E-2</v>
      </c>
    </row>
    <row r="122" spans="1:11" ht="16.05" customHeight="1" x14ac:dyDescent="0.25">
      <c r="A122" s="48">
        <f t="shared" si="14"/>
        <v>46812</v>
      </c>
      <c r="B122" s="45" t="str">
        <f t="shared" si="10"/>
        <v>A122</v>
      </c>
      <c r="C122" s="46">
        <v>110</v>
      </c>
      <c r="D122" s="4">
        <f t="shared" si="11"/>
        <v>15000</v>
      </c>
      <c r="E122" s="4">
        <f t="shared" si="15"/>
        <v>0</v>
      </c>
      <c r="F122" s="4">
        <f t="shared" si="12"/>
        <v>0</v>
      </c>
      <c r="G122" s="4">
        <f t="shared" si="13"/>
        <v>0</v>
      </c>
      <c r="H122" s="4">
        <f t="shared" si="8"/>
        <v>15000</v>
      </c>
      <c r="I122" s="26">
        <f t="shared" si="9"/>
        <v>0.25</v>
      </c>
      <c r="K122" s="49">
        <v>5.3499999999999999E-2</v>
      </c>
    </row>
    <row r="123" spans="1:11" ht="16.05" customHeight="1" x14ac:dyDescent="0.25">
      <c r="A123" s="48">
        <f t="shared" si="14"/>
        <v>46843</v>
      </c>
      <c r="B123" s="45" t="str">
        <f t="shared" si="10"/>
        <v>A123</v>
      </c>
      <c r="C123" s="46">
        <v>111</v>
      </c>
      <c r="D123" s="4">
        <f t="shared" si="11"/>
        <v>15000</v>
      </c>
      <c r="E123" s="4">
        <f t="shared" si="15"/>
        <v>0</v>
      </c>
      <c r="F123" s="4">
        <f t="shared" si="12"/>
        <v>0</v>
      </c>
      <c r="G123" s="4">
        <f t="shared" si="13"/>
        <v>0</v>
      </c>
      <c r="H123" s="4">
        <f t="shared" si="8"/>
        <v>15000</v>
      </c>
      <c r="I123" s="26">
        <f t="shared" si="9"/>
        <v>0.25</v>
      </c>
      <c r="K123" s="49">
        <v>5.3499999999999999E-2</v>
      </c>
    </row>
    <row r="124" spans="1:11" ht="16.05" customHeight="1" x14ac:dyDescent="0.25">
      <c r="A124" s="48">
        <f t="shared" si="14"/>
        <v>46873</v>
      </c>
      <c r="B124" s="45" t="str">
        <f t="shared" si="10"/>
        <v>A124</v>
      </c>
      <c r="C124" s="46">
        <v>112</v>
      </c>
      <c r="D124" s="4">
        <f t="shared" si="11"/>
        <v>15000</v>
      </c>
      <c r="E124" s="4">
        <f t="shared" si="15"/>
        <v>0</v>
      </c>
      <c r="F124" s="4">
        <f t="shared" si="12"/>
        <v>0</v>
      </c>
      <c r="G124" s="4">
        <f t="shared" si="13"/>
        <v>0</v>
      </c>
      <c r="H124" s="4">
        <f t="shared" si="8"/>
        <v>15000</v>
      </c>
      <c r="I124" s="26">
        <f t="shared" si="9"/>
        <v>0.25</v>
      </c>
      <c r="K124" s="49">
        <v>5.3499999999999999E-2</v>
      </c>
    </row>
    <row r="125" spans="1:11" ht="16.05" customHeight="1" x14ac:dyDescent="0.25">
      <c r="A125" s="48">
        <f t="shared" si="14"/>
        <v>46904</v>
      </c>
      <c r="B125" s="45" t="str">
        <f t="shared" si="10"/>
        <v>A125</v>
      </c>
      <c r="C125" s="46">
        <v>113</v>
      </c>
      <c r="D125" s="4">
        <f t="shared" si="11"/>
        <v>15000</v>
      </c>
      <c r="E125" s="4">
        <f t="shared" si="15"/>
        <v>0</v>
      </c>
      <c r="F125" s="4">
        <f t="shared" si="12"/>
        <v>0</v>
      </c>
      <c r="G125" s="4">
        <f t="shared" si="13"/>
        <v>0</v>
      </c>
      <c r="H125" s="4">
        <f t="shared" si="8"/>
        <v>15000</v>
      </c>
      <c r="I125" s="26">
        <f t="shared" si="9"/>
        <v>0.25</v>
      </c>
      <c r="K125" s="49">
        <v>5.3499999999999999E-2</v>
      </c>
    </row>
    <row r="126" spans="1:11" ht="16.05" customHeight="1" x14ac:dyDescent="0.25">
      <c r="A126" s="48">
        <f t="shared" si="14"/>
        <v>46934</v>
      </c>
      <c r="B126" s="45" t="str">
        <f t="shared" si="10"/>
        <v>A126</v>
      </c>
      <c r="C126" s="46">
        <v>114</v>
      </c>
      <c r="D126" s="4">
        <f t="shared" si="11"/>
        <v>15000</v>
      </c>
      <c r="E126" s="4">
        <f t="shared" si="15"/>
        <v>0</v>
      </c>
      <c r="F126" s="4">
        <f t="shared" si="12"/>
        <v>0</v>
      </c>
      <c r="G126" s="4">
        <f t="shared" si="13"/>
        <v>0</v>
      </c>
      <c r="H126" s="4">
        <f t="shared" si="8"/>
        <v>15000</v>
      </c>
      <c r="I126" s="26">
        <f t="shared" si="9"/>
        <v>0.25</v>
      </c>
      <c r="K126" s="49">
        <v>5.3499999999999999E-2</v>
      </c>
    </row>
    <row r="127" spans="1:11" ht="16.05" customHeight="1" x14ac:dyDescent="0.25">
      <c r="A127" s="48">
        <f t="shared" si="14"/>
        <v>46965</v>
      </c>
      <c r="B127" s="45" t="str">
        <f t="shared" si="10"/>
        <v>A127</v>
      </c>
      <c r="C127" s="46">
        <v>115</v>
      </c>
      <c r="D127" s="4">
        <f t="shared" si="11"/>
        <v>15000</v>
      </c>
      <c r="E127" s="4">
        <f t="shared" si="15"/>
        <v>0</v>
      </c>
      <c r="F127" s="4">
        <f t="shared" si="12"/>
        <v>0</v>
      </c>
      <c r="G127" s="4">
        <f t="shared" si="13"/>
        <v>0</v>
      </c>
      <c r="H127" s="4">
        <f t="shared" si="8"/>
        <v>15000</v>
      </c>
      <c r="I127" s="26">
        <f t="shared" si="9"/>
        <v>0.25</v>
      </c>
      <c r="K127" s="49">
        <v>5.3499999999999999E-2</v>
      </c>
    </row>
    <row r="128" spans="1:11" ht="16.05" customHeight="1" x14ac:dyDescent="0.25">
      <c r="A128" s="48">
        <f t="shared" si="14"/>
        <v>46996</v>
      </c>
      <c r="B128" s="45" t="str">
        <f t="shared" si="10"/>
        <v>A128</v>
      </c>
      <c r="C128" s="46">
        <v>116</v>
      </c>
      <c r="D128" s="4">
        <f t="shared" si="11"/>
        <v>15000</v>
      </c>
      <c r="E128" s="4">
        <f t="shared" si="15"/>
        <v>0</v>
      </c>
      <c r="F128" s="4">
        <f t="shared" si="12"/>
        <v>0</v>
      </c>
      <c r="G128" s="4">
        <f t="shared" si="13"/>
        <v>0</v>
      </c>
      <c r="H128" s="4">
        <f t="shared" si="8"/>
        <v>15000</v>
      </c>
      <c r="I128" s="26">
        <f t="shared" si="9"/>
        <v>0.25</v>
      </c>
      <c r="K128" s="49">
        <v>5.3499999999999999E-2</v>
      </c>
    </row>
    <row r="129" spans="1:11" ht="16.05" customHeight="1" x14ac:dyDescent="0.25">
      <c r="A129" s="48">
        <f t="shared" si="14"/>
        <v>47026</v>
      </c>
      <c r="B129" s="45" t="str">
        <f t="shared" si="10"/>
        <v>A129</v>
      </c>
      <c r="C129" s="46">
        <v>117</v>
      </c>
      <c r="D129" s="4">
        <f t="shared" si="11"/>
        <v>15000</v>
      </c>
      <c r="E129" s="4">
        <f t="shared" si="15"/>
        <v>0</v>
      </c>
      <c r="F129" s="4">
        <f t="shared" si="12"/>
        <v>0</v>
      </c>
      <c r="G129" s="4">
        <f t="shared" si="13"/>
        <v>0</v>
      </c>
      <c r="H129" s="4">
        <f t="shared" si="8"/>
        <v>15000</v>
      </c>
      <c r="I129" s="26">
        <f t="shared" si="9"/>
        <v>0.25</v>
      </c>
      <c r="K129" s="49">
        <v>5.3499999999999999E-2</v>
      </c>
    </row>
    <row r="130" spans="1:11" ht="16.05" customHeight="1" x14ac:dyDescent="0.25">
      <c r="A130" s="48">
        <f t="shared" si="14"/>
        <v>47057</v>
      </c>
      <c r="B130" s="45" t="str">
        <f t="shared" si="10"/>
        <v>A130</v>
      </c>
      <c r="C130" s="46">
        <v>118</v>
      </c>
      <c r="D130" s="4">
        <f t="shared" si="11"/>
        <v>15000</v>
      </c>
      <c r="E130" s="4">
        <f t="shared" si="15"/>
        <v>0</v>
      </c>
      <c r="F130" s="4">
        <f t="shared" si="12"/>
        <v>0</v>
      </c>
      <c r="G130" s="4">
        <f t="shared" si="13"/>
        <v>0</v>
      </c>
      <c r="H130" s="4">
        <f t="shared" si="8"/>
        <v>15000</v>
      </c>
      <c r="I130" s="26">
        <f t="shared" si="9"/>
        <v>0.25</v>
      </c>
      <c r="K130" s="49">
        <v>5.3499999999999999E-2</v>
      </c>
    </row>
    <row r="131" spans="1:11" ht="16.05" customHeight="1" x14ac:dyDescent="0.25">
      <c r="A131" s="48">
        <f t="shared" si="14"/>
        <v>47087</v>
      </c>
      <c r="B131" s="45" t="str">
        <f t="shared" si="10"/>
        <v>A131</v>
      </c>
      <c r="C131" s="46">
        <v>119</v>
      </c>
      <c r="D131" s="4">
        <f t="shared" si="11"/>
        <v>15000</v>
      </c>
      <c r="E131" s="4">
        <f t="shared" si="15"/>
        <v>0</v>
      </c>
      <c r="F131" s="4">
        <f t="shared" si="12"/>
        <v>0</v>
      </c>
      <c r="G131" s="4">
        <f t="shared" si="13"/>
        <v>0</v>
      </c>
      <c r="H131" s="4">
        <f t="shared" si="8"/>
        <v>15000</v>
      </c>
      <c r="I131" s="26">
        <f t="shared" si="9"/>
        <v>0.25</v>
      </c>
      <c r="K131" s="49">
        <v>5.3499999999999999E-2</v>
      </c>
    </row>
    <row r="132" spans="1:11" ht="16.05" customHeight="1" x14ac:dyDescent="0.25">
      <c r="A132" s="48">
        <f t="shared" si="14"/>
        <v>47118</v>
      </c>
      <c r="B132" s="45" t="str">
        <f t="shared" si="10"/>
        <v>A132</v>
      </c>
      <c r="C132" s="46">
        <v>120</v>
      </c>
      <c r="D132" s="4">
        <f t="shared" si="11"/>
        <v>15000</v>
      </c>
      <c r="E132" s="4">
        <f t="shared" si="15"/>
        <v>0</v>
      </c>
      <c r="F132" s="4">
        <f t="shared" si="12"/>
        <v>0</v>
      </c>
      <c r="G132" s="4">
        <f t="shared" si="13"/>
        <v>0</v>
      </c>
      <c r="H132" s="4">
        <f t="shared" si="8"/>
        <v>15000</v>
      </c>
      <c r="I132" s="26">
        <f t="shared" si="9"/>
        <v>0.25</v>
      </c>
      <c r="K132" s="49">
        <v>5.3499999999999999E-2</v>
      </c>
    </row>
    <row r="133" spans="1:11" ht="16.05" customHeight="1" x14ac:dyDescent="0.25">
      <c r="A133" s="48">
        <f t="shared" si="14"/>
        <v>47149</v>
      </c>
      <c r="B133" s="45" t="str">
        <f t="shared" si="10"/>
        <v>A133</v>
      </c>
      <c r="C133" s="46">
        <v>121</v>
      </c>
      <c r="D133" s="4">
        <f t="shared" si="11"/>
        <v>15000</v>
      </c>
      <c r="E133" s="4">
        <f t="shared" si="15"/>
        <v>0</v>
      </c>
      <c r="F133" s="4">
        <f t="shared" si="12"/>
        <v>0</v>
      </c>
      <c r="G133" s="4">
        <f t="shared" si="13"/>
        <v>0</v>
      </c>
      <c r="H133" s="4">
        <f t="shared" si="8"/>
        <v>15000</v>
      </c>
      <c r="I133" s="26">
        <f t="shared" si="9"/>
        <v>0.25</v>
      </c>
      <c r="K133" s="49">
        <v>5.3499999999999999E-2</v>
      </c>
    </row>
    <row r="134" spans="1:11" ht="16.05" customHeight="1" x14ac:dyDescent="0.25">
      <c r="A134" s="48">
        <f t="shared" si="14"/>
        <v>47177</v>
      </c>
      <c r="B134" s="45" t="str">
        <f t="shared" si="10"/>
        <v>A134</v>
      </c>
      <c r="C134" s="46">
        <v>122</v>
      </c>
      <c r="D134" s="4">
        <f t="shared" si="11"/>
        <v>15000</v>
      </c>
      <c r="E134" s="4">
        <f t="shared" si="15"/>
        <v>0</v>
      </c>
      <c r="F134" s="4">
        <f t="shared" si="12"/>
        <v>0</v>
      </c>
      <c r="G134" s="4">
        <f t="shared" si="13"/>
        <v>0</v>
      </c>
      <c r="H134" s="4">
        <f t="shared" si="8"/>
        <v>15000</v>
      </c>
      <c r="I134" s="26">
        <f t="shared" si="9"/>
        <v>0.25</v>
      </c>
      <c r="K134" s="49">
        <v>5.3499999999999999E-2</v>
      </c>
    </row>
    <row r="135" spans="1:11" ht="16.05" customHeight="1" x14ac:dyDescent="0.25">
      <c r="A135" s="48">
        <f t="shared" si="14"/>
        <v>47208</v>
      </c>
      <c r="B135" s="45" t="str">
        <f t="shared" si="10"/>
        <v>A135</v>
      </c>
      <c r="C135" s="46">
        <v>123</v>
      </c>
      <c r="D135" s="4">
        <f t="shared" si="11"/>
        <v>15000</v>
      </c>
      <c r="E135" s="4">
        <f t="shared" si="15"/>
        <v>0</v>
      </c>
      <c r="F135" s="4">
        <f t="shared" si="12"/>
        <v>0</v>
      </c>
      <c r="G135" s="4">
        <f t="shared" si="13"/>
        <v>0</v>
      </c>
      <c r="H135" s="4">
        <f t="shared" si="8"/>
        <v>15000</v>
      </c>
      <c r="I135" s="26">
        <f t="shared" si="9"/>
        <v>0.25</v>
      </c>
      <c r="K135" s="49">
        <v>5.3499999999999999E-2</v>
      </c>
    </row>
    <row r="136" spans="1:11" ht="16.05" customHeight="1" x14ac:dyDescent="0.25">
      <c r="A136" s="48">
        <f t="shared" si="14"/>
        <v>47238</v>
      </c>
      <c r="B136" s="45" t="str">
        <f t="shared" si="10"/>
        <v>A136</v>
      </c>
      <c r="C136" s="46">
        <v>124</v>
      </c>
      <c r="D136" s="4">
        <f t="shared" si="11"/>
        <v>15000</v>
      </c>
      <c r="E136" s="4">
        <f t="shared" si="15"/>
        <v>0</v>
      </c>
      <c r="F136" s="4">
        <f t="shared" si="12"/>
        <v>0</v>
      </c>
      <c r="G136" s="4">
        <f t="shared" si="13"/>
        <v>0</v>
      </c>
      <c r="H136" s="4">
        <f t="shared" si="8"/>
        <v>15000</v>
      </c>
      <c r="I136" s="26">
        <f t="shared" si="9"/>
        <v>0.25</v>
      </c>
      <c r="K136" s="49">
        <v>5.3499999999999999E-2</v>
      </c>
    </row>
    <row r="137" spans="1:11" ht="16.05" customHeight="1" x14ac:dyDescent="0.25">
      <c r="A137" s="48">
        <f t="shared" si="14"/>
        <v>47269</v>
      </c>
      <c r="B137" s="45" t="str">
        <f t="shared" si="10"/>
        <v>A137</v>
      </c>
      <c r="C137" s="46">
        <v>125</v>
      </c>
      <c r="D137" s="4">
        <f t="shared" si="11"/>
        <v>15000</v>
      </c>
      <c r="E137" s="4">
        <f t="shared" si="15"/>
        <v>0</v>
      </c>
      <c r="F137" s="4">
        <f t="shared" si="12"/>
        <v>0</v>
      </c>
      <c r="G137" s="4">
        <f t="shared" si="13"/>
        <v>0</v>
      </c>
      <c r="H137" s="4">
        <f t="shared" si="8"/>
        <v>15000</v>
      </c>
      <c r="I137" s="26">
        <f t="shared" si="9"/>
        <v>0.25</v>
      </c>
      <c r="K137" s="49">
        <v>5.3499999999999999E-2</v>
      </c>
    </row>
    <row r="138" spans="1:11" ht="16.05" customHeight="1" x14ac:dyDescent="0.25">
      <c r="A138" s="48">
        <f t="shared" si="14"/>
        <v>47299</v>
      </c>
      <c r="B138" s="45" t="str">
        <f t="shared" si="10"/>
        <v>A138</v>
      </c>
      <c r="C138" s="46">
        <v>126</v>
      </c>
      <c r="D138" s="4">
        <f t="shared" si="11"/>
        <v>15000</v>
      </c>
      <c r="E138" s="4">
        <f t="shared" si="15"/>
        <v>0</v>
      </c>
      <c r="F138" s="4">
        <f t="shared" si="12"/>
        <v>0</v>
      </c>
      <c r="G138" s="4">
        <f t="shared" si="13"/>
        <v>0</v>
      </c>
      <c r="H138" s="4">
        <f t="shared" si="8"/>
        <v>15000</v>
      </c>
      <c r="I138" s="26">
        <f t="shared" si="9"/>
        <v>0.25</v>
      </c>
      <c r="K138" s="49">
        <v>5.3499999999999999E-2</v>
      </c>
    </row>
    <row r="139" spans="1:11" ht="16.05" customHeight="1" x14ac:dyDescent="0.25">
      <c r="A139" s="48">
        <f t="shared" si="14"/>
        <v>47330</v>
      </c>
      <c r="B139" s="45" t="str">
        <f t="shared" si="10"/>
        <v>A139</v>
      </c>
      <c r="C139" s="46">
        <v>127</v>
      </c>
      <c r="D139" s="4">
        <f t="shared" si="11"/>
        <v>15000</v>
      </c>
      <c r="E139" s="4">
        <f t="shared" si="15"/>
        <v>0</v>
      </c>
      <c r="F139" s="4">
        <f t="shared" si="12"/>
        <v>0</v>
      </c>
      <c r="G139" s="4">
        <f t="shared" si="13"/>
        <v>0</v>
      </c>
      <c r="H139" s="4">
        <f t="shared" si="8"/>
        <v>15000</v>
      </c>
      <c r="I139" s="26">
        <f t="shared" si="9"/>
        <v>0.25</v>
      </c>
      <c r="K139" s="49">
        <v>5.3499999999999999E-2</v>
      </c>
    </row>
    <row r="140" spans="1:11" ht="16.05" customHeight="1" x14ac:dyDescent="0.25">
      <c r="A140" s="48">
        <f t="shared" si="14"/>
        <v>47361</v>
      </c>
      <c r="B140" s="45" t="str">
        <f t="shared" si="10"/>
        <v>A140</v>
      </c>
      <c r="C140" s="46">
        <v>128</v>
      </c>
      <c r="D140" s="4">
        <f t="shared" si="11"/>
        <v>15000</v>
      </c>
      <c r="E140" s="4">
        <f t="shared" si="15"/>
        <v>0</v>
      </c>
      <c r="F140" s="4">
        <f t="shared" si="12"/>
        <v>0</v>
      </c>
      <c r="G140" s="4">
        <f t="shared" si="13"/>
        <v>0</v>
      </c>
      <c r="H140" s="4">
        <f t="shared" si="8"/>
        <v>15000</v>
      </c>
      <c r="I140" s="26">
        <f t="shared" si="9"/>
        <v>0.25</v>
      </c>
      <c r="K140" s="49">
        <v>5.3499999999999999E-2</v>
      </c>
    </row>
    <row r="141" spans="1:11" ht="16.05" customHeight="1" x14ac:dyDescent="0.25">
      <c r="A141" s="48">
        <f t="shared" si="14"/>
        <v>47391</v>
      </c>
      <c r="B141" s="45" t="str">
        <f t="shared" si="10"/>
        <v>A141</v>
      </c>
      <c r="C141" s="46">
        <v>129</v>
      </c>
      <c r="D141" s="4">
        <f t="shared" si="11"/>
        <v>15000</v>
      </c>
      <c r="E141" s="4">
        <f t="shared" si="15"/>
        <v>0</v>
      </c>
      <c r="F141" s="4">
        <f t="shared" si="12"/>
        <v>0</v>
      </c>
      <c r="G141" s="4">
        <f t="shared" si="13"/>
        <v>0</v>
      </c>
      <c r="H141" s="4">
        <f t="shared" ref="H141:H204" si="16">D141-G141</f>
        <v>15000</v>
      </c>
      <c r="I141" s="26">
        <f t="shared" ref="I141:I204" si="17">H141/$D$4</f>
        <v>0.25</v>
      </c>
      <c r="K141" s="49">
        <v>5.3499999999999999E-2</v>
      </c>
    </row>
    <row r="142" spans="1:11" ht="16.05" customHeight="1" x14ac:dyDescent="0.25">
      <c r="A142" s="48">
        <f t="shared" si="14"/>
        <v>47422</v>
      </c>
      <c r="B142" s="45" t="str">
        <f t="shared" ref="B142:B205" si="18">"A"&amp;ROW(A142)</f>
        <v>A142</v>
      </c>
      <c r="C142" s="46">
        <v>130</v>
      </c>
      <c r="D142" s="4">
        <f t="shared" ref="D142:D205" si="19">IF(ROUND(H141,0)&gt;0,H141,0)</f>
        <v>15000</v>
      </c>
      <c r="E142" s="4">
        <f t="shared" si="15"/>
        <v>0</v>
      </c>
      <c r="F142" s="4">
        <f t="shared" ref="F142:F205" si="20">IF($D$6+1-C142&lt;=0,0,IF($D$9="Beginning",(D142-E142)*K142/12,D142*K142/12))</f>
        <v>0</v>
      </c>
      <c r="G142" s="4">
        <f t="shared" ref="G142:G205" si="21">IF(ROUND($D$6+1-C142,2)&lt;=0,0,E142-F142)</f>
        <v>0</v>
      </c>
      <c r="H142" s="4">
        <f t="shared" si="16"/>
        <v>15000</v>
      </c>
      <c r="I142" s="26">
        <f t="shared" si="17"/>
        <v>0.25</v>
      </c>
      <c r="K142" s="49">
        <v>5.3499999999999999E-2</v>
      </c>
    </row>
    <row r="143" spans="1:11" ht="16.05" customHeight="1" x14ac:dyDescent="0.25">
      <c r="A143" s="48">
        <f t="shared" ref="A143:A206" si="22">DATE(YEAR(A142),MONTH(A142)+2,1-1)</f>
        <v>47452</v>
      </c>
      <c r="B143" s="45" t="str">
        <f t="shared" si="18"/>
        <v>A143</v>
      </c>
      <c r="C143" s="46">
        <v>131</v>
      </c>
      <c r="D143" s="4">
        <f t="shared" si="19"/>
        <v>15000</v>
      </c>
      <c r="E143" s="4">
        <f t="shared" ref="E143:E206" si="23">IF($D$6+1-C143&lt;=0,0,IF($D$9="Beginning",PMT(K142/12,$D$6+1-C143,-(D142-E142),-PV(K142/12,1,0,$D$10),0),PMT(K143/12,$D$6+1-C143,-D143,$D$10,0)))</f>
        <v>0</v>
      </c>
      <c r="F143" s="4">
        <f t="shared" si="20"/>
        <v>0</v>
      </c>
      <c r="G143" s="4">
        <f t="shared" si="21"/>
        <v>0</v>
      </c>
      <c r="H143" s="4">
        <f t="shared" si="16"/>
        <v>15000</v>
      </c>
      <c r="I143" s="26">
        <f t="shared" si="17"/>
        <v>0.25</v>
      </c>
      <c r="K143" s="49">
        <v>5.3499999999999999E-2</v>
      </c>
    </row>
    <row r="144" spans="1:11" ht="16.05" customHeight="1" x14ac:dyDescent="0.25">
      <c r="A144" s="48">
        <f t="shared" si="22"/>
        <v>47483</v>
      </c>
      <c r="B144" s="45" t="str">
        <f t="shared" si="18"/>
        <v>A144</v>
      </c>
      <c r="C144" s="46">
        <v>132</v>
      </c>
      <c r="D144" s="4">
        <f t="shared" si="19"/>
        <v>15000</v>
      </c>
      <c r="E144" s="4">
        <f t="shared" si="23"/>
        <v>0</v>
      </c>
      <c r="F144" s="4">
        <f t="shared" si="20"/>
        <v>0</v>
      </c>
      <c r="G144" s="4">
        <f t="shared" si="21"/>
        <v>0</v>
      </c>
      <c r="H144" s="4">
        <f t="shared" si="16"/>
        <v>15000</v>
      </c>
      <c r="I144" s="26">
        <f t="shared" si="17"/>
        <v>0.25</v>
      </c>
      <c r="K144" s="49">
        <v>5.3499999999999999E-2</v>
      </c>
    </row>
    <row r="145" spans="1:11" ht="16.05" customHeight="1" x14ac:dyDescent="0.25">
      <c r="A145" s="48">
        <f t="shared" si="22"/>
        <v>47514</v>
      </c>
      <c r="B145" s="45" t="str">
        <f t="shared" si="18"/>
        <v>A145</v>
      </c>
      <c r="C145" s="46">
        <v>133</v>
      </c>
      <c r="D145" s="4">
        <f t="shared" si="19"/>
        <v>15000</v>
      </c>
      <c r="E145" s="4">
        <f t="shared" si="23"/>
        <v>0</v>
      </c>
      <c r="F145" s="4">
        <f t="shared" si="20"/>
        <v>0</v>
      </c>
      <c r="G145" s="4">
        <f t="shared" si="21"/>
        <v>0</v>
      </c>
      <c r="H145" s="4">
        <f t="shared" si="16"/>
        <v>15000</v>
      </c>
      <c r="I145" s="26">
        <f t="shared" si="17"/>
        <v>0.25</v>
      </c>
      <c r="K145" s="49">
        <v>5.3499999999999999E-2</v>
      </c>
    </row>
    <row r="146" spans="1:11" ht="16.05" customHeight="1" x14ac:dyDescent="0.25">
      <c r="A146" s="48">
        <f t="shared" si="22"/>
        <v>47542</v>
      </c>
      <c r="B146" s="45" t="str">
        <f t="shared" si="18"/>
        <v>A146</v>
      </c>
      <c r="C146" s="46">
        <v>134</v>
      </c>
      <c r="D146" s="4">
        <f t="shared" si="19"/>
        <v>15000</v>
      </c>
      <c r="E146" s="4">
        <f t="shared" si="23"/>
        <v>0</v>
      </c>
      <c r="F146" s="4">
        <f t="shared" si="20"/>
        <v>0</v>
      </c>
      <c r="G146" s="4">
        <f t="shared" si="21"/>
        <v>0</v>
      </c>
      <c r="H146" s="4">
        <f t="shared" si="16"/>
        <v>15000</v>
      </c>
      <c r="I146" s="26">
        <f t="shared" si="17"/>
        <v>0.25</v>
      </c>
      <c r="K146" s="49">
        <v>5.3499999999999999E-2</v>
      </c>
    </row>
    <row r="147" spans="1:11" ht="16.05" customHeight="1" x14ac:dyDescent="0.25">
      <c r="A147" s="48">
        <f t="shared" si="22"/>
        <v>47573</v>
      </c>
      <c r="B147" s="45" t="str">
        <f t="shared" si="18"/>
        <v>A147</v>
      </c>
      <c r="C147" s="46">
        <v>135</v>
      </c>
      <c r="D147" s="4">
        <f t="shared" si="19"/>
        <v>15000</v>
      </c>
      <c r="E147" s="4">
        <f t="shared" si="23"/>
        <v>0</v>
      </c>
      <c r="F147" s="4">
        <f t="shared" si="20"/>
        <v>0</v>
      </c>
      <c r="G147" s="4">
        <f t="shared" si="21"/>
        <v>0</v>
      </c>
      <c r="H147" s="4">
        <f t="shared" si="16"/>
        <v>15000</v>
      </c>
      <c r="I147" s="26">
        <f t="shared" si="17"/>
        <v>0.25</v>
      </c>
      <c r="K147" s="49">
        <v>5.3499999999999999E-2</v>
      </c>
    </row>
    <row r="148" spans="1:11" ht="16.05" customHeight="1" x14ac:dyDescent="0.25">
      <c r="A148" s="48">
        <f t="shared" si="22"/>
        <v>47603</v>
      </c>
      <c r="B148" s="45" t="str">
        <f t="shared" si="18"/>
        <v>A148</v>
      </c>
      <c r="C148" s="46">
        <v>136</v>
      </c>
      <c r="D148" s="4">
        <f t="shared" si="19"/>
        <v>15000</v>
      </c>
      <c r="E148" s="4">
        <f t="shared" si="23"/>
        <v>0</v>
      </c>
      <c r="F148" s="4">
        <f t="shared" si="20"/>
        <v>0</v>
      </c>
      <c r="G148" s="4">
        <f t="shared" si="21"/>
        <v>0</v>
      </c>
      <c r="H148" s="4">
        <f t="shared" si="16"/>
        <v>15000</v>
      </c>
      <c r="I148" s="26">
        <f t="shared" si="17"/>
        <v>0.25</v>
      </c>
      <c r="K148" s="49">
        <v>5.3499999999999999E-2</v>
      </c>
    </row>
    <row r="149" spans="1:11" ht="16.05" customHeight="1" x14ac:dyDescent="0.25">
      <c r="A149" s="48">
        <f t="shared" si="22"/>
        <v>47634</v>
      </c>
      <c r="B149" s="45" t="str">
        <f t="shared" si="18"/>
        <v>A149</v>
      </c>
      <c r="C149" s="46">
        <v>137</v>
      </c>
      <c r="D149" s="4">
        <f t="shared" si="19"/>
        <v>15000</v>
      </c>
      <c r="E149" s="4">
        <f t="shared" si="23"/>
        <v>0</v>
      </c>
      <c r="F149" s="4">
        <f t="shared" si="20"/>
        <v>0</v>
      </c>
      <c r="G149" s="4">
        <f t="shared" si="21"/>
        <v>0</v>
      </c>
      <c r="H149" s="4">
        <f t="shared" si="16"/>
        <v>15000</v>
      </c>
      <c r="I149" s="26">
        <f t="shared" si="17"/>
        <v>0.25</v>
      </c>
      <c r="K149" s="49">
        <v>5.3499999999999999E-2</v>
      </c>
    </row>
    <row r="150" spans="1:11" ht="16.05" customHeight="1" x14ac:dyDescent="0.25">
      <c r="A150" s="48">
        <f t="shared" si="22"/>
        <v>47664</v>
      </c>
      <c r="B150" s="45" t="str">
        <f t="shared" si="18"/>
        <v>A150</v>
      </c>
      <c r="C150" s="46">
        <v>138</v>
      </c>
      <c r="D150" s="4">
        <f t="shared" si="19"/>
        <v>15000</v>
      </c>
      <c r="E150" s="4">
        <f t="shared" si="23"/>
        <v>0</v>
      </c>
      <c r="F150" s="4">
        <f t="shared" si="20"/>
        <v>0</v>
      </c>
      <c r="G150" s="4">
        <f t="shared" si="21"/>
        <v>0</v>
      </c>
      <c r="H150" s="4">
        <f t="shared" si="16"/>
        <v>15000</v>
      </c>
      <c r="I150" s="26">
        <f t="shared" si="17"/>
        <v>0.25</v>
      </c>
      <c r="K150" s="49">
        <v>5.3499999999999999E-2</v>
      </c>
    </row>
    <row r="151" spans="1:11" ht="16.05" customHeight="1" x14ac:dyDescent="0.25">
      <c r="A151" s="48">
        <f t="shared" si="22"/>
        <v>47695</v>
      </c>
      <c r="B151" s="45" t="str">
        <f t="shared" si="18"/>
        <v>A151</v>
      </c>
      <c r="C151" s="46">
        <v>139</v>
      </c>
      <c r="D151" s="4">
        <f t="shared" si="19"/>
        <v>15000</v>
      </c>
      <c r="E151" s="4">
        <f t="shared" si="23"/>
        <v>0</v>
      </c>
      <c r="F151" s="4">
        <f t="shared" si="20"/>
        <v>0</v>
      </c>
      <c r="G151" s="4">
        <f t="shared" si="21"/>
        <v>0</v>
      </c>
      <c r="H151" s="4">
        <f t="shared" si="16"/>
        <v>15000</v>
      </c>
      <c r="I151" s="26">
        <f t="shared" si="17"/>
        <v>0.25</v>
      </c>
      <c r="K151" s="49">
        <v>5.3499999999999999E-2</v>
      </c>
    </row>
    <row r="152" spans="1:11" ht="16.05" customHeight="1" x14ac:dyDescent="0.25">
      <c r="A152" s="48">
        <f t="shared" si="22"/>
        <v>47726</v>
      </c>
      <c r="B152" s="45" t="str">
        <f t="shared" si="18"/>
        <v>A152</v>
      </c>
      <c r="C152" s="46">
        <v>140</v>
      </c>
      <c r="D152" s="4">
        <f t="shared" si="19"/>
        <v>15000</v>
      </c>
      <c r="E152" s="4">
        <f t="shared" si="23"/>
        <v>0</v>
      </c>
      <c r="F152" s="4">
        <f t="shared" si="20"/>
        <v>0</v>
      </c>
      <c r="G152" s="4">
        <f t="shared" si="21"/>
        <v>0</v>
      </c>
      <c r="H152" s="4">
        <f t="shared" si="16"/>
        <v>15000</v>
      </c>
      <c r="I152" s="26">
        <f t="shared" si="17"/>
        <v>0.25</v>
      </c>
      <c r="K152" s="49">
        <v>5.3499999999999999E-2</v>
      </c>
    </row>
    <row r="153" spans="1:11" ht="16.05" customHeight="1" x14ac:dyDescent="0.25">
      <c r="A153" s="48">
        <f t="shared" si="22"/>
        <v>47756</v>
      </c>
      <c r="B153" s="45" t="str">
        <f t="shared" si="18"/>
        <v>A153</v>
      </c>
      <c r="C153" s="46">
        <v>141</v>
      </c>
      <c r="D153" s="4">
        <f t="shared" si="19"/>
        <v>15000</v>
      </c>
      <c r="E153" s="4">
        <f t="shared" si="23"/>
        <v>0</v>
      </c>
      <c r="F153" s="4">
        <f t="shared" si="20"/>
        <v>0</v>
      </c>
      <c r="G153" s="4">
        <f t="shared" si="21"/>
        <v>0</v>
      </c>
      <c r="H153" s="4">
        <f t="shared" si="16"/>
        <v>15000</v>
      </c>
      <c r="I153" s="26">
        <f t="shared" si="17"/>
        <v>0.25</v>
      </c>
      <c r="K153" s="49">
        <v>5.3499999999999999E-2</v>
      </c>
    </row>
    <row r="154" spans="1:11" ht="16.05" customHeight="1" x14ac:dyDescent="0.25">
      <c r="A154" s="48">
        <f t="shared" si="22"/>
        <v>47787</v>
      </c>
      <c r="B154" s="45" t="str">
        <f t="shared" si="18"/>
        <v>A154</v>
      </c>
      <c r="C154" s="46">
        <v>142</v>
      </c>
      <c r="D154" s="4">
        <f t="shared" si="19"/>
        <v>15000</v>
      </c>
      <c r="E154" s="4">
        <f t="shared" si="23"/>
        <v>0</v>
      </c>
      <c r="F154" s="4">
        <f t="shared" si="20"/>
        <v>0</v>
      </c>
      <c r="G154" s="4">
        <f t="shared" si="21"/>
        <v>0</v>
      </c>
      <c r="H154" s="4">
        <f t="shared" si="16"/>
        <v>15000</v>
      </c>
      <c r="I154" s="26">
        <f t="shared" si="17"/>
        <v>0.25</v>
      </c>
      <c r="K154" s="49">
        <v>5.3499999999999999E-2</v>
      </c>
    </row>
    <row r="155" spans="1:11" ht="16.05" customHeight="1" x14ac:dyDescent="0.25">
      <c r="A155" s="48">
        <f t="shared" si="22"/>
        <v>47817</v>
      </c>
      <c r="B155" s="45" t="str">
        <f t="shared" si="18"/>
        <v>A155</v>
      </c>
      <c r="C155" s="46">
        <v>143</v>
      </c>
      <c r="D155" s="4">
        <f t="shared" si="19"/>
        <v>15000</v>
      </c>
      <c r="E155" s="4">
        <f t="shared" si="23"/>
        <v>0</v>
      </c>
      <c r="F155" s="4">
        <f t="shared" si="20"/>
        <v>0</v>
      </c>
      <c r="G155" s="4">
        <f t="shared" si="21"/>
        <v>0</v>
      </c>
      <c r="H155" s="4">
        <f t="shared" si="16"/>
        <v>15000</v>
      </c>
      <c r="I155" s="26">
        <f t="shared" si="17"/>
        <v>0.25</v>
      </c>
      <c r="K155" s="49">
        <v>5.3499999999999999E-2</v>
      </c>
    </row>
    <row r="156" spans="1:11" ht="16.05" customHeight="1" x14ac:dyDescent="0.25">
      <c r="A156" s="48">
        <f t="shared" si="22"/>
        <v>47848</v>
      </c>
      <c r="B156" s="45" t="str">
        <f t="shared" si="18"/>
        <v>A156</v>
      </c>
      <c r="C156" s="46">
        <v>144</v>
      </c>
      <c r="D156" s="4">
        <f t="shared" si="19"/>
        <v>15000</v>
      </c>
      <c r="E156" s="4">
        <f t="shared" si="23"/>
        <v>0</v>
      </c>
      <c r="F156" s="4">
        <f t="shared" si="20"/>
        <v>0</v>
      </c>
      <c r="G156" s="4">
        <f t="shared" si="21"/>
        <v>0</v>
      </c>
      <c r="H156" s="4">
        <f t="shared" si="16"/>
        <v>15000</v>
      </c>
      <c r="I156" s="26">
        <f t="shared" si="17"/>
        <v>0.25</v>
      </c>
      <c r="K156" s="49">
        <v>5.3499999999999999E-2</v>
      </c>
    </row>
    <row r="157" spans="1:11" ht="16.05" customHeight="1" x14ac:dyDescent="0.25">
      <c r="A157" s="48">
        <f t="shared" si="22"/>
        <v>47879</v>
      </c>
      <c r="B157" s="45" t="str">
        <f t="shared" si="18"/>
        <v>A157</v>
      </c>
      <c r="C157" s="46">
        <v>145</v>
      </c>
      <c r="D157" s="4">
        <f t="shared" si="19"/>
        <v>15000</v>
      </c>
      <c r="E157" s="4">
        <f t="shared" si="23"/>
        <v>0</v>
      </c>
      <c r="F157" s="4">
        <f t="shared" si="20"/>
        <v>0</v>
      </c>
      <c r="G157" s="4">
        <f t="shared" si="21"/>
        <v>0</v>
      </c>
      <c r="H157" s="4">
        <f t="shared" si="16"/>
        <v>15000</v>
      </c>
      <c r="I157" s="26">
        <f t="shared" si="17"/>
        <v>0.25</v>
      </c>
      <c r="K157" s="49">
        <v>5.3499999999999999E-2</v>
      </c>
    </row>
    <row r="158" spans="1:11" ht="16.05" customHeight="1" x14ac:dyDescent="0.25">
      <c r="A158" s="48">
        <f t="shared" si="22"/>
        <v>47907</v>
      </c>
      <c r="B158" s="45" t="str">
        <f t="shared" si="18"/>
        <v>A158</v>
      </c>
      <c r="C158" s="46">
        <v>146</v>
      </c>
      <c r="D158" s="4">
        <f t="shared" si="19"/>
        <v>15000</v>
      </c>
      <c r="E158" s="4">
        <f t="shared" si="23"/>
        <v>0</v>
      </c>
      <c r="F158" s="4">
        <f t="shared" si="20"/>
        <v>0</v>
      </c>
      <c r="G158" s="4">
        <f t="shared" si="21"/>
        <v>0</v>
      </c>
      <c r="H158" s="4">
        <f t="shared" si="16"/>
        <v>15000</v>
      </c>
      <c r="I158" s="26">
        <f t="shared" si="17"/>
        <v>0.25</v>
      </c>
      <c r="K158" s="49">
        <v>5.3499999999999999E-2</v>
      </c>
    </row>
    <row r="159" spans="1:11" ht="16.05" customHeight="1" x14ac:dyDescent="0.25">
      <c r="A159" s="48">
        <f t="shared" si="22"/>
        <v>47938</v>
      </c>
      <c r="B159" s="45" t="str">
        <f t="shared" si="18"/>
        <v>A159</v>
      </c>
      <c r="C159" s="46">
        <v>147</v>
      </c>
      <c r="D159" s="4">
        <f t="shared" si="19"/>
        <v>15000</v>
      </c>
      <c r="E159" s="4">
        <f t="shared" si="23"/>
        <v>0</v>
      </c>
      <c r="F159" s="4">
        <f t="shared" si="20"/>
        <v>0</v>
      </c>
      <c r="G159" s="4">
        <f t="shared" si="21"/>
        <v>0</v>
      </c>
      <c r="H159" s="4">
        <f t="shared" si="16"/>
        <v>15000</v>
      </c>
      <c r="I159" s="26">
        <f t="shared" si="17"/>
        <v>0.25</v>
      </c>
      <c r="K159" s="49">
        <v>5.3499999999999999E-2</v>
      </c>
    </row>
    <row r="160" spans="1:11" ht="16.05" customHeight="1" x14ac:dyDescent="0.25">
      <c r="A160" s="48">
        <f t="shared" si="22"/>
        <v>47968</v>
      </c>
      <c r="B160" s="45" t="str">
        <f t="shared" si="18"/>
        <v>A160</v>
      </c>
      <c r="C160" s="46">
        <v>148</v>
      </c>
      <c r="D160" s="4">
        <f t="shared" si="19"/>
        <v>15000</v>
      </c>
      <c r="E160" s="4">
        <f t="shared" si="23"/>
        <v>0</v>
      </c>
      <c r="F160" s="4">
        <f t="shared" si="20"/>
        <v>0</v>
      </c>
      <c r="G160" s="4">
        <f t="shared" si="21"/>
        <v>0</v>
      </c>
      <c r="H160" s="4">
        <f t="shared" si="16"/>
        <v>15000</v>
      </c>
      <c r="I160" s="26">
        <f t="shared" si="17"/>
        <v>0.25</v>
      </c>
      <c r="K160" s="49">
        <v>5.3499999999999999E-2</v>
      </c>
    </row>
    <row r="161" spans="1:11" ht="16.05" customHeight="1" x14ac:dyDescent="0.25">
      <c r="A161" s="48">
        <f t="shared" si="22"/>
        <v>47999</v>
      </c>
      <c r="B161" s="45" t="str">
        <f t="shared" si="18"/>
        <v>A161</v>
      </c>
      <c r="C161" s="46">
        <v>149</v>
      </c>
      <c r="D161" s="4">
        <f t="shared" si="19"/>
        <v>15000</v>
      </c>
      <c r="E161" s="4">
        <f t="shared" si="23"/>
        <v>0</v>
      </c>
      <c r="F161" s="4">
        <f t="shared" si="20"/>
        <v>0</v>
      </c>
      <c r="G161" s="4">
        <f t="shared" si="21"/>
        <v>0</v>
      </c>
      <c r="H161" s="4">
        <f t="shared" si="16"/>
        <v>15000</v>
      </c>
      <c r="I161" s="26">
        <f t="shared" si="17"/>
        <v>0.25</v>
      </c>
      <c r="K161" s="49">
        <v>5.3499999999999999E-2</v>
      </c>
    </row>
    <row r="162" spans="1:11" ht="16.05" customHeight="1" x14ac:dyDescent="0.25">
      <c r="A162" s="48">
        <f t="shared" si="22"/>
        <v>48029</v>
      </c>
      <c r="B162" s="45" t="str">
        <f t="shared" si="18"/>
        <v>A162</v>
      </c>
      <c r="C162" s="46">
        <v>150</v>
      </c>
      <c r="D162" s="4">
        <f t="shared" si="19"/>
        <v>15000</v>
      </c>
      <c r="E162" s="4">
        <f t="shared" si="23"/>
        <v>0</v>
      </c>
      <c r="F162" s="4">
        <f t="shared" si="20"/>
        <v>0</v>
      </c>
      <c r="G162" s="4">
        <f t="shared" si="21"/>
        <v>0</v>
      </c>
      <c r="H162" s="4">
        <f t="shared" si="16"/>
        <v>15000</v>
      </c>
      <c r="I162" s="26">
        <f t="shared" si="17"/>
        <v>0.25</v>
      </c>
      <c r="K162" s="49">
        <v>5.3499999999999999E-2</v>
      </c>
    </row>
    <row r="163" spans="1:11" ht="16.05" customHeight="1" x14ac:dyDescent="0.25">
      <c r="A163" s="48">
        <f t="shared" si="22"/>
        <v>48060</v>
      </c>
      <c r="B163" s="45" t="str">
        <f t="shared" si="18"/>
        <v>A163</v>
      </c>
      <c r="C163" s="46">
        <v>151</v>
      </c>
      <c r="D163" s="4">
        <f t="shared" si="19"/>
        <v>15000</v>
      </c>
      <c r="E163" s="4">
        <f t="shared" si="23"/>
        <v>0</v>
      </c>
      <c r="F163" s="4">
        <f t="shared" si="20"/>
        <v>0</v>
      </c>
      <c r="G163" s="4">
        <f t="shared" si="21"/>
        <v>0</v>
      </c>
      <c r="H163" s="4">
        <f t="shared" si="16"/>
        <v>15000</v>
      </c>
      <c r="I163" s="26">
        <f t="shared" si="17"/>
        <v>0.25</v>
      </c>
      <c r="K163" s="49">
        <v>5.3499999999999999E-2</v>
      </c>
    </row>
    <row r="164" spans="1:11" ht="16.05" customHeight="1" x14ac:dyDescent="0.25">
      <c r="A164" s="48">
        <f t="shared" si="22"/>
        <v>48091</v>
      </c>
      <c r="B164" s="45" t="str">
        <f t="shared" si="18"/>
        <v>A164</v>
      </c>
      <c r="C164" s="46">
        <v>152</v>
      </c>
      <c r="D164" s="4">
        <f t="shared" si="19"/>
        <v>15000</v>
      </c>
      <c r="E164" s="4">
        <f t="shared" si="23"/>
        <v>0</v>
      </c>
      <c r="F164" s="4">
        <f t="shared" si="20"/>
        <v>0</v>
      </c>
      <c r="G164" s="4">
        <f t="shared" si="21"/>
        <v>0</v>
      </c>
      <c r="H164" s="4">
        <f t="shared" si="16"/>
        <v>15000</v>
      </c>
      <c r="I164" s="26">
        <f t="shared" si="17"/>
        <v>0.25</v>
      </c>
      <c r="K164" s="49">
        <v>5.3499999999999999E-2</v>
      </c>
    </row>
    <row r="165" spans="1:11" ht="16.05" customHeight="1" x14ac:dyDescent="0.25">
      <c r="A165" s="48">
        <f t="shared" si="22"/>
        <v>48121</v>
      </c>
      <c r="B165" s="45" t="str">
        <f t="shared" si="18"/>
        <v>A165</v>
      </c>
      <c r="C165" s="46">
        <v>153</v>
      </c>
      <c r="D165" s="4">
        <f t="shared" si="19"/>
        <v>15000</v>
      </c>
      <c r="E165" s="4">
        <f t="shared" si="23"/>
        <v>0</v>
      </c>
      <c r="F165" s="4">
        <f t="shared" si="20"/>
        <v>0</v>
      </c>
      <c r="G165" s="4">
        <f t="shared" si="21"/>
        <v>0</v>
      </c>
      <c r="H165" s="4">
        <f t="shared" si="16"/>
        <v>15000</v>
      </c>
      <c r="I165" s="26">
        <f t="shared" si="17"/>
        <v>0.25</v>
      </c>
      <c r="K165" s="49">
        <v>5.3499999999999999E-2</v>
      </c>
    </row>
    <row r="166" spans="1:11" ht="16.05" customHeight="1" x14ac:dyDescent="0.25">
      <c r="A166" s="48">
        <f t="shared" si="22"/>
        <v>48152</v>
      </c>
      <c r="B166" s="45" t="str">
        <f t="shared" si="18"/>
        <v>A166</v>
      </c>
      <c r="C166" s="46">
        <v>154</v>
      </c>
      <c r="D166" s="4">
        <f t="shared" si="19"/>
        <v>15000</v>
      </c>
      <c r="E166" s="4">
        <f t="shared" si="23"/>
        <v>0</v>
      </c>
      <c r="F166" s="4">
        <f t="shared" si="20"/>
        <v>0</v>
      </c>
      <c r="G166" s="4">
        <f t="shared" si="21"/>
        <v>0</v>
      </c>
      <c r="H166" s="4">
        <f t="shared" si="16"/>
        <v>15000</v>
      </c>
      <c r="I166" s="26">
        <f t="shared" si="17"/>
        <v>0.25</v>
      </c>
      <c r="K166" s="49">
        <v>5.3499999999999999E-2</v>
      </c>
    </row>
    <row r="167" spans="1:11" ht="16.05" customHeight="1" x14ac:dyDescent="0.25">
      <c r="A167" s="48">
        <f t="shared" si="22"/>
        <v>48182</v>
      </c>
      <c r="B167" s="45" t="str">
        <f t="shared" si="18"/>
        <v>A167</v>
      </c>
      <c r="C167" s="46">
        <v>155</v>
      </c>
      <c r="D167" s="4">
        <f t="shared" si="19"/>
        <v>15000</v>
      </c>
      <c r="E167" s="4">
        <f t="shared" si="23"/>
        <v>0</v>
      </c>
      <c r="F167" s="4">
        <f t="shared" si="20"/>
        <v>0</v>
      </c>
      <c r="G167" s="4">
        <f t="shared" si="21"/>
        <v>0</v>
      </c>
      <c r="H167" s="4">
        <f t="shared" si="16"/>
        <v>15000</v>
      </c>
      <c r="I167" s="26">
        <f t="shared" si="17"/>
        <v>0.25</v>
      </c>
      <c r="K167" s="49">
        <v>5.3499999999999999E-2</v>
      </c>
    </row>
    <row r="168" spans="1:11" ht="16.05" customHeight="1" x14ac:dyDescent="0.25">
      <c r="A168" s="48">
        <f t="shared" si="22"/>
        <v>48213</v>
      </c>
      <c r="B168" s="45" t="str">
        <f t="shared" si="18"/>
        <v>A168</v>
      </c>
      <c r="C168" s="46">
        <v>156</v>
      </c>
      <c r="D168" s="4">
        <f t="shared" si="19"/>
        <v>15000</v>
      </c>
      <c r="E168" s="4">
        <f t="shared" si="23"/>
        <v>0</v>
      </c>
      <c r="F168" s="4">
        <f t="shared" si="20"/>
        <v>0</v>
      </c>
      <c r="G168" s="4">
        <f t="shared" si="21"/>
        <v>0</v>
      </c>
      <c r="H168" s="4">
        <f t="shared" si="16"/>
        <v>15000</v>
      </c>
      <c r="I168" s="26">
        <f t="shared" si="17"/>
        <v>0.25</v>
      </c>
      <c r="K168" s="49">
        <v>5.3499999999999999E-2</v>
      </c>
    </row>
    <row r="169" spans="1:11" ht="16.05" customHeight="1" x14ac:dyDescent="0.25">
      <c r="A169" s="48">
        <f t="shared" si="22"/>
        <v>48244</v>
      </c>
      <c r="B169" s="45" t="str">
        <f t="shared" si="18"/>
        <v>A169</v>
      </c>
      <c r="C169" s="46">
        <v>157</v>
      </c>
      <c r="D169" s="4">
        <f t="shared" si="19"/>
        <v>15000</v>
      </c>
      <c r="E169" s="4">
        <f t="shared" si="23"/>
        <v>0</v>
      </c>
      <c r="F169" s="4">
        <f t="shared" si="20"/>
        <v>0</v>
      </c>
      <c r="G169" s="4">
        <f t="shared" si="21"/>
        <v>0</v>
      </c>
      <c r="H169" s="4">
        <f t="shared" si="16"/>
        <v>15000</v>
      </c>
      <c r="I169" s="26">
        <f t="shared" si="17"/>
        <v>0.25</v>
      </c>
      <c r="K169" s="49">
        <v>5.3499999999999999E-2</v>
      </c>
    </row>
    <row r="170" spans="1:11" ht="16.05" customHeight="1" x14ac:dyDescent="0.25">
      <c r="A170" s="48">
        <f t="shared" si="22"/>
        <v>48273</v>
      </c>
      <c r="B170" s="45" t="str">
        <f t="shared" si="18"/>
        <v>A170</v>
      </c>
      <c r="C170" s="46">
        <v>158</v>
      </c>
      <c r="D170" s="4">
        <f t="shared" si="19"/>
        <v>15000</v>
      </c>
      <c r="E170" s="4">
        <f t="shared" si="23"/>
        <v>0</v>
      </c>
      <c r="F170" s="4">
        <f t="shared" si="20"/>
        <v>0</v>
      </c>
      <c r="G170" s="4">
        <f t="shared" si="21"/>
        <v>0</v>
      </c>
      <c r="H170" s="4">
        <f t="shared" si="16"/>
        <v>15000</v>
      </c>
      <c r="I170" s="26">
        <f t="shared" si="17"/>
        <v>0.25</v>
      </c>
      <c r="K170" s="49">
        <v>5.3499999999999999E-2</v>
      </c>
    </row>
    <row r="171" spans="1:11" ht="16.05" customHeight="1" x14ac:dyDescent="0.25">
      <c r="A171" s="48">
        <f t="shared" si="22"/>
        <v>48304</v>
      </c>
      <c r="B171" s="45" t="str">
        <f t="shared" si="18"/>
        <v>A171</v>
      </c>
      <c r="C171" s="46">
        <v>159</v>
      </c>
      <c r="D171" s="4">
        <f t="shared" si="19"/>
        <v>15000</v>
      </c>
      <c r="E171" s="4">
        <f t="shared" si="23"/>
        <v>0</v>
      </c>
      <c r="F171" s="4">
        <f t="shared" si="20"/>
        <v>0</v>
      </c>
      <c r="G171" s="4">
        <f t="shared" si="21"/>
        <v>0</v>
      </c>
      <c r="H171" s="4">
        <f t="shared" si="16"/>
        <v>15000</v>
      </c>
      <c r="I171" s="26">
        <f t="shared" si="17"/>
        <v>0.25</v>
      </c>
      <c r="K171" s="49">
        <v>5.3499999999999999E-2</v>
      </c>
    </row>
    <row r="172" spans="1:11" ht="16.05" customHeight="1" x14ac:dyDescent="0.25">
      <c r="A172" s="48">
        <f t="shared" si="22"/>
        <v>48334</v>
      </c>
      <c r="B172" s="45" t="str">
        <f t="shared" si="18"/>
        <v>A172</v>
      </c>
      <c r="C172" s="46">
        <v>160</v>
      </c>
      <c r="D172" s="4">
        <f t="shared" si="19"/>
        <v>15000</v>
      </c>
      <c r="E172" s="4">
        <f t="shared" si="23"/>
        <v>0</v>
      </c>
      <c r="F172" s="4">
        <f t="shared" si="20"/>
        <v>0</v>
      </c>
      <c r="G172" s="4">
        <f t="shared" si="21"/>
        <v>0</v>
      </c>
      <c r="H172" s="4">
        <f t="shared" si="16"/>
        <v>15000</v>
      </c>
      <c r="I172" s="26">
        <f t="shared" si="17"/>
        <v>0.25</v>
      </c>
      <c r="K172" s="49">
        <v>5.3499999999999999E-2</v>
      </c>
    </row>
    <row r="173" spans="1:11" ht="16.05" customHeight="1" x14ac:dyDescent="0.25">
      <c r="A173" s="48">
        <f t="shared" si="22"/>
        <v>48365</v>
      </c>
      <c r="B173" s="45" t="str">
        <f t="shared" si="18"/>
        <v>A173</v>
      </c>
      <c r="C173" s="46">
        <v>161</v>
      </c>
      <c r="D173" s="4">
        <f t="shared" si="19"/>
        <v>15000</v>
      </c>
      <c r="E173" s="4">
        <f t="shared" si="23"/>
        <v>0</v>
      </c>
      <c r="F173" s="4">
        <f t="shared" si="20"/>
        <v>0</v>
      </c>
      <c r="G173" s="4">
        <f t="shared" si="21"/>
        <v>0</v>
      </c>
      <c r="H173" s="4">
        <f t="shared" si="16"/>
        <v>15000</v>
      </c>
      <c r="I173" s="26">
        <f t="shared" si="17"/>
        <v>0.25</v>
      </c>
      <c r="K173" s="49">
        <v>5.3499999999999999E-2</v>
      </c>
    </row>
    <row r="174" spans="1:11" ht="16.05" customHeight="1" x14ac:dyDescent="0.25">
      <c r="A174" s="48">
        <f t="shared" si="22"/>
        <v>48395</v>
      </c>
      <c r="B174" s="45" t="str">
        <f t="shared" si="18"/>
        <v>A174</v>
      </c>
      <c r="C174" s="46">
        <v>162</v>
      </c>
      <c r="D174" s="4">
        <f t="shared" si="19"/>
        <v>15000</v>
      </c>
      <c r="E174" s="4">
        <f t="shared" si="23"/>
        <v>0</v>
      </c>
      <c r="F174" s="4">
        <f t="shared" si="20"/>
        <v>0</v>
      </c>
      <c r="G174" s="4">
        <f t="shared" si="21"/>
        <v>0</v>
      </c>
      <c r="H174" s="4">
        <f t="shared" si="16"/>
        <v>15000</v>
      </c>
      <c r="I174" s="26">
        <f t="shared" si="17"/>
        <v>0.25</v>
      </c>
      <c r="K174" s="49">
        <v>5.3499999999999999E-2</v>
      </c>
    </row>
    <row r="175" spans="1:11" ht="16.05" customHeight="1" x14ac:dyDescent="0.25">
      <c r="A175" s="48">
        <f t="shared" si="22"/>
        <v>48426</v>
      </c>
      <c r="B175" s="45" t="str">
        <f t="shared" si="18"/>
        <v>A175</v>
      </c>
      <c r="C175" s="46">
        <v>163</v>
      </c>
      <c r="D175" s="4">
        <f t="shared" si="19"/>
        <v>15000</v>
      </c>
      <c r="E175" s="4">
        <f t="shared" si="23"/>
        <v>0</v>
      </c>
      <c r="F175" s="4">
        <f t="shared" si="20"/>
        <v>0</v>
      </c>
      <c r="G175" s="4">
        <f t="shared" si="21"/>
        <v>0</v>
      </c>
      <c r="H175" s="4">
        <f t="shared" si="16"/>
        <v>15000</v>
      </c>
      <c r="I175" s="26">
        <f t="shared" si="17"/>
        <v>0.25</v>
      </c>
      <c r="K175" s="49">
        <v>5.3499999999999999E-2</v>
      </c>
    </row>
    <row r="176" spans="1:11" ht="16.05" customHeight="1" x14ac:dyDescent="0.25">
      <c r="A176" s="48">
        <f t="shared" si="22"/>
        <v>48457</v>
      </c>
      <c r="B176" s="45" t="str">
        <f t="shared" si="18"/>
        <v>A176</v>
      </c>
      <c r="C176" s="46">
        <v>164</v>
      </c>
      <c r="D176" s="4">
        <f t="shared" si="19"/>
        <v>15000</v>
      </c>
      <c r="E176" s="4">
        <f t="shared" si="23"/>
        <v>0</v>
      </c>
      <c r="F176" s="4">
        <f t="shared" si="20"/>
        <v>0</v>
      </c>
      <c r="G176" s="4">
        <f t="shared" si="21"/>
        <v>0</v>
      </c>
      <c r="H176" s="4">
        <f t="shared" si="16"/>
        <v>15000</v>
      </c>
      <c r="I176" s="26">
        <f t="shared" si="17"/>
        <v>0.25</v>
      </c>
      <c r="K176" s="49">
        <v>5.3499999999999999E-2</v>
      </c>
    </row>
    <row r="177" spans="1:11" ht="16.05" customHeight="1" x14ac:dyDescent="0.25">
      <c r="A177" s="48">
        <f t="shared" si="22"/>
        <v>48487</v>
      </c>
      <c r="B177" s="45" t="str">
        <f t="shared" si="18"/>
        <v>A177</v>
      </c>
      <c r="C177" s="46">
        <v>165</v>
      </c>
      <c r="D177" s="4">
        <f t="shared" si="19"/>
        <v>15000</v>
      </c>
      <c r="E177" s="4">
        <f t="shared" si="23"/>
        <v>0</v>
      </c>
      <c r="F177" s="4">
        <f t="shared" si="20"/>
        <v>0</v>
      </c>
      <c r="G177" s="4">
        <f t="shared" si="21"/>
        <v>0</v>
      </c>
      <c r="H177" s="4">
        <f t="shared" si="16"/>
        <v>15000</v>
      </c>
      <c r="I177" s="26">
        <f t="shared" si="17"/>
        <v>0.25</v>
      </c>
      <c r="K177" s="49">
        <v>5.3499999999999999E-2</v>
      </c>
    </row>
    <row r="178" spans="1:11" ht="16.05" customHeight="1" x14ac:dyDescent="0.25">
      <c r="A178" s="48">
        <f t="shared" si="22"/>
        <v>48518</v>
      </c>
      <c r="B178" s="45" t="str">
        <f t="shared" si="18"/>
        <v>A178</v>
      </c>
      <c r="C178" s="46">
        <v>166</v>
      </c>
      <c r="D178" s="4">
        <f t="shared" si="19"/>
        <v>15000</v>
      </c>
      <c r="E178" s="4">
        <f t="shared" si="23"/>
        <v>0</v>
      </c>
      <c r="F178" s="4">
        <f t="shared" si="20"/>
        <v>0</v>
      </c>
      <c r="G178" s="4">
        <f t="shared" si="21"/>
        <v>0</v>
      </c>
      <c r="H178" s="4">
        <f t="shared" si="16"/>
        <v>15000</v>
      </c>
      <c r="I178" s="26">
        <f t="shared" si="17"/>
        <v>0.25</v>
      </c>
      <c r="K178" s="49">
        <v>5.3499999999999999E-2</v>
      </c>
    </row>
    <row r="179" spans="1:11" ht="16.05" customHeight="1" x14ac:dyDescent="0.25">
      <c r="A179" s="48">
        <f t="shared" si="22"/>
        <v>48548</v>
      </c>
      <c r="B179" s="45" t="str">
        <f t="shared" si="18"/>
        <v>A179</v>
      </c>
      <c r="C179" s="46">
        <v>167</v>
      </c>
      <c r="D179" s="4">
        <f t="shared" si="19"/>
        <v>15000</v>
      </c>
      <c r="E179" s="4">
        <f t="shared" si="23"/>
        <v>0</v>
      </c>
      <c r="F179" s="4">
        <f t="shared" si="20"/>
        <v>0</v>
      </c>
      <c r="G179" s="4">
        <f t="shared" si="21"/>
        <v>0</v>
      </c>
      <c r="H179" s="4">
        <f t="shared" si="16"/>
        <v>15000</v>
      </c>
      <c r="I179" s="26">
        <f t="shared" si="17"/>
        <v>0.25</v>
      </c>
      <c r="K179" s="49">
        <v>5.3499999999999999E-2</v>
      </c>
    </row>
    <row r="180" spans="1:11" ht="16.05" customHeight="1" x14ac:dyDescent="0.25">
      <c r="A180" s="48">
        <f t="shared" si="22"/>
        <v>48579</v>
      </c>
      <c r="B180" s="45" t="str">
        <f t="shared" si="18"/>
        <v>A180</v>
      </c>
      <c r="C180" s="46">
        <v>168</v>
      </c>
      <c r="D180" s="4">
        <f t="shared" si="19"/>
        <v>15000</v>
      </c>
      <c r="E180" s="4">
        <f t="shared" si="23"/>
        <v>0</v>
      </c>
      <c r="F180" s="4">
        <f t="shared" si="20"/>
        <v>0</v>
      </c>
      <c r="G180" s="4">
        <f t="shared" si="21"/>
        <v>0</v>
      </c>
      <c r="H180" s="4">
        <f t="shared" si="16"/>
        <v>15000</v>
      </c>
      <c r="I180" s="26">
        <f t="shared" si="17"/>
        <v>0.25</v>
      </c>
      <c r="K180" s="49">
        <v>5.3499999999999999E-2</v>
      </c>
    </row>
    <row r="181" spans="1:11" ht="16.05" customHeight="1" x14ac:dyDescent="0.25">
      <c r="A181" s="48">
        <f t="shared" si="22"/>
        <v>48610</v>
      </c>
      <c r="B181" s="45" t="str">
        <f t="shared" si="18"/>
        <v>A181</v>
      </c>
      <c r="C181" s="46">
        <v>169</v>
      </c>
      <c r="D181" s="4">
        <f t="shared" si="19"/>
        <v>15000</v>
      </c>
      <c r="E181" s="4">
        <f t="shared" si="23"/>
        <v>0</v>
      </c>
      <c r="F181" s="4">
        <f t="shared" si="20"/>
        <v>0</v>
      </c>
      <c r="G181" s="4">
        <f t="shared" si="21"/>
        <v>0</v>
      </c>
      <c r="H181" s="4">
        <f t="shared" si="16"/>
        <v>15000</v>
      </c>
      <c r="I181" s="26">
        <f t="shared" si="17"/>
        <v>0.25</v>
      </c>
      <c r="K181" s="49">
        <v>5.3499999999999999E-2</v>
      </c>
    </row>
    <row r="182" spans="1:11" ht="16.05" customHeight="1" x14ac:dyDescent="0.25">
      <c r="A182" s="48">
        <f t="shared" si="22"/>
        <v>48638</v>
      </c>
      <c r="B182" s="45" t="str">
        <f t="shared" si="18"/>
        <v>A182</v>
      </c>
      <c r="C182" s="46">
        <v>170</v>
      </c>
      <c r="D182" s="4">
        <f t="shared" si="19"/>
        <v>15000</v>
      </c>
      <c r="E182" s="4">
        <f t="shared" si="23"/>
        <v>0</v>
      </c>
      <c r="F182" s="4">
        <f t="shared" si="20"/>
        <v>0</v>
      </c>
      <c r="G182" s="4">
        <f t="shared" si="21"/>
        <v>0</v>
      </c>
      <c r="H182" s="4">
        <f t="shared" si="16"/>
        <v>15000</v>
      </c>
      <c r="I182" s="26">
        <f t="shared" si="17"/>
        <v>0.25</v>
      </c>
      <c r="K182" s="49">
        <v>5.3499999999999999E-2</v>
      </c>
    </row>
    <row r="183" spans="1:11" ht="16.05" customHeight="1" x14ac:dyDescent="0.25">
      <c r="A183" s="48">
        <f t="shared" si="22"/>
        <v>48669</v>
      </c>
      <c r="B183" s="45" t="str">
        <f t="shared" si="18"/>
        <v>A183</v>
      </c>
      <c r="C183" s="46">
        <v>171</v>
      </c>
      <c r="D183" s="4">
        <f t="shared" si="19"/>
        <v>15000</v>
      </c>
      <c r="E183" s="4">
        <f t="shared" si="23"/>
        <v>0</v>
      </c>
      <c r="F183" s="4">
        <f t="shared" si="20"/>
        <v>0</v>
      </c>
      <c r="G183" s="4">
        <f t="shared" si="21"/>
        <v>0</v>
      </c>
      <c r="H183" s="4">
        <f t="shared" si="16"/>
        <v>15000</v>
      </c>
      <c r="I183" s="26">
        <f t="shared" si="17"/>
        <v>0.25</v>
      </c>
      <c r="K183" s="49">
        <v>5.3499999999999999E-2</v>
      </c>
    </row>
    <row r="184" spans="1:11" ht="16.05" customHeight="1" x14ac:dyDescent="0.25">
      <c r="A184" s="48">
        <f t="shared" si="22"/>
        <v>48699</v>
      </c>
      <c r="B184" s="45" t="str">
        <f t="shared" si="18"/>
        <v>A184</v>
      </c>
      <c r="C184" s="46">
        <v>172</v>
      </c>
      <c r="D184" s="4">
        <f t="shared" si="19"/>
        <v>15000</v>
      </c>
      <c r="E184" s="4">
        <f t="shared" si="23"/>
        <v>0</v>
      </c>
      <c r="F184" s="4">
        <f t="shared" si="20"/>
        <v>0</v>
      </c>
      <c r="G184" s="4">
        <f t="shared" si="21"/>
        <v>0</v>
      </c>
      <c r="H184" s="4">
        <f t="shared" si="16"/>
        <v>15000</v>
      </c>
      <c r="I184" s="26">
        <f t="shared" si="17"/>
        <v>0.25</v>
      </c>
      <c r="K184" s="49">
        <v>5.3499999999999999E-2</v>
      </c>
    </row>
    <row r="185" spans="1:11" ht="16.05" customHeight="1" x14ac:dyDescent="0.25">
      <c r="A185" s="48">
        <f t="shared" si="22"/>
        <v>48730</v>
      </c>
      <c r="B185" s="45" t="str">
        <f t="shared" si="18"/>
        <v>A185</v>
      </c>
      <c r="C185" s="46">
        <v>173</v>
      </c>
      <c r="D185" s="4">
        <f t="shared" si="19"/>
        <v>15000</v>
      </c>
      <c r="E185" s="4">
        <f t="shared" si="23"/>
        <v>0</v>
      </c>
      <c r="F185" s="4">
        <f t="shared" si="20"/>
        <v>0</v>
      </c>
      <c r="G185" s="4">
        <f t="shared" si="21"/>
        <v>0</v>
      </c>
      <c r="H185" s="4">
        <f t="shared" si="16"/>
        <v>15000</v>
      </c>
      <c r="I185" s="26">
        <f t="shared" si="17"/>
        <v>0.25</v>
      </c>
      <c r="K185" s="49">
        <v>5.3499999999999999E-2</v>
      </c>
    </row>
    <row r="186" spans="1:11" ht="16.05" customHeight="1" x14ac:dyDescent="0.25">
      <c r="A186" s="48">
        <f t="shared" si="22"/>
        <v>48760</v>
      </c>
      <c r="B186" s="45" t="str">
        <f t="shared" si="18"/>
        <v>A186</v>
      </c>
      <c r="C186" s="46">
        <v>174</v>
      </c>
      <c r="D186" s="4">
        <f t="shared" si="19"/>
        <v>15000</v>
      </c>
      <c r="E186" s="4">
        <f t="shared" si="23"/>
        <v>0</v>
      </c>
      <c r="F186" s="4">
        <f t="shared" si="20"/>
        <v>0</v>
      </c>
      <c r="G186" s="4">
        <f t="shared" si="21"/>
        <v>0</v>
      </c>
      <c r="H186" s="4">
        <f t="shared" si="16"/>
        <v>15000</v>
      </c>
      <c r="I186" s="26">
        <f t="shared" si="17"/>
        <v>0.25</v>
      </c>
      <c r="K186" s="49">
        <v>5.3499999999999999E-2</v>
      </c>
    </row>
    <row r="187" spans="1:11" ht="16.05" customHeight="1" x14ac:dyDescent="0.25">
      <c r="A187" s="48">
        <f t="shared" si="22"/>
        <v>48791</v>
      </c>
      <c r="B187" s="45" t="str">
        <f t="shared" si="18"/>
        <v>A187</v>
      </c>
      <c r="C187" s="46">
        <v>175</v>
      </c>
      <c r="D187" s="4">
        <f t="shared" si="19"/>
        <v>15000</v>
      </c>
      <c r="E187" s="4">
        <f t="shared" si="23"/>
        <v>0</v>
      </c>
      <c r="F187" s="4">
        <f t="shared" si="20"/>
        <v>0</v>
      </c>
      <c r="G187" s="4">
        <f t="shared" si="21"/>
        <v>0</v>
      </c>
      <c r="H187" s="4">
        <f t="shared" si="16"/>
        <v>15000</v>
      </c>
      <c r="I187" s="26">
        <f t="shared" si="17"/>
        <v>0.25</v>
      </c>
      <c r="K187" s="49">
        <v>5.3499999999999999E-2</v>
      </c>
    </row>
    <row r="188" spans="1:11" ht="16.05" customHeight="1" x14ac:dyDescent="0.25">
      <c r="A188" s="48">
        <f t="shared" si="22"/>
        <v>48822</v>
      </c>
      <c r="B188" s="45" t="str">
        <f t="shared" si="18"/>
        <v>A188</v>
      </c>
      <c r="C188" s="46">
        <v>176</v>
      </c>
      <c r="D188" s="4">
        <f t="shared" si="19"/>
        <v>15000</v>
      </c>
      <c r="E188" s="4">
        <f t="shared" si="23"/>
        <v>0</v>
      </c>
      <c r="F188" s="4">
        <f t="shared" si="20"/>
        <v>0</v>
      </c>
      <c r="G188" s="4">
        <f t="shared" si="21"/>
        <v>0</v>
      </c>
      <c r="H188" s="4">
        <f t="shared" si="16"/>
        <v>15000</v>
      </c>
      <c r="I188" s="26">
        <f t="shared" si="17"/>
        <v>0.25</v>
      </c>
      <c r="K188" s="49">
        <v>5.3499999999999999E-2</v>
      </c>
    </row>
    <row r="189" spans="1:11" ht="16.05" customHeight="1" x14ac:dyDescent="0.25">
      <c r="A189" s="48">
        <f t="shared" si="22"/>
        <v>48852</v>
      </c>
      <c r="B189" s="45" t="str">
        <f t="shared" si="18"/>
        <v>A189</v>
      </c>
      <c r="C189" s="46">
        <v>177</v>
      </c>
      <c r="D189" s="4">
        <f t="shared" si="19"/>
        <v>15000</v>
      </c>
      <c r="E189" s="4">
        <f t="shared" si="23"/>
        <v>0</v>
      </c>
      <c r="F189" s="4">
        <f t="shared" si="20"/>
        <v>0</v>
      </c>
      <c r="G189" s="4">
        <f t="shared" si="21"/>
        <v>0</v>
      </c>
      <c r="H189" s="4">
        <f t="shared" si="16"/>
        <v>15000</v>
      </c>
      <c r="I189" s="26">
        <f t="shared" si="17"/>
        <v>0.25</v>
      </c>
      <c r="K189" s="49">
        <v>5.3499999999999999E-2</v>
      </c>
    </row>
    <row r="190" spans="1:11" ht="16.05" customHeight="1" x14ac:dyDescent="0.25">
      <c r="A190" s="48">
        <f t="shared" si="22"/>
        <v>48883</v>
      </c>
      <c r="B190" s="45" t="str">
        <f t="shared" si="18"/>
        <v>A190</v>
      </c>
      <c r="C190" s="46">
        <v>178</v>
      </c>
      <c r="D190" s="4">
        <f t="shared" si="19"/>
        <v>15000</v>
      </c>
      <c r="E190" s="4">
        <f t="shared" si="23"/>
        <v>0</v>
      </c>
      <c r="F190" s="4">
        <f t="shared" si="20"/>
        <v>0</v>
      </c>
      <c r="G190" s="4">
        <f t="shared" si="21"/>
        <v>0</v>
      </c>
      <c r="H190" s="4">
        <f t="shared" si="16"/>
        <v>15000</v>
      </c>
      <c r="I190" s="26">
        <f t="shared" si="17"/>
        <v>0.25</v>
      </c>
      <c r="K190" s="49">
        <v>5.3499999999999999E-2</v>
      </c>
    </row>
    <row r="191" spans="1:11" ht="16.05" customHeight="1" x14ac:dyDescent="0.25">
      <c r="A191" s="48">
        <f t="shared" si="22"/>
        <v>48913</v>
      </c>
      <c r="B191" s="45" t="str">
        <f t="shared" si="18"/>
        <v>A191</v>
      </c>
      <c r="C191" s="46">
        <v>179</v>
      </c>
      <c r="D191" s="4">
        <f t="shared" si="19"/>
        <v>15000</v>
      </c>
      <c r="E191" s="4">
        <f t="shared" si="23"/>
        <v>0</v>
      </c>
      <c r="F191" s="4">
        <f t="shared" si="20"/>
        <v>0</v>
      </c>
      <c r="G191" s="4">
        <f t="shared" si="21"/>
        <v>0</v>
      </c>
      <c r="H191" s="4">
        <f t="shared" si="16"/>
        <v>15000</v>
      </c>
      <c r="I191" s="26">
        <f t="shared" si="17"/>
        <v>0.25</v>
      </c>
      <c r="K191" s="49">
        <v>5.3499999999999999E-2</v>
      </c>
    </row>
    <row r="192" spans="1:11" ht="16.05" customHeight="1" x14ac:dyDescent="0.25">
      <c r="A192" s="48">
        <f t="shared" si="22"/>
        <v>48944</v>
      </c>
      <c r="B192" s="45" t="str">
        <f t="shared" si="18"/>
        <v>A192</v>
      </c>
      <c r="C192" s="46">
        <v>180</v>
      </c>
      <c r="D192" s="4">
        <f t="shared" si="19"/>
        <v>15000</v>
      </c>
      <c r="E192" s="4">
        <f t="shared" si="23"/>
        <v>0</v>
      </c>
      <c r="F192" s="4">
        <f t="shared" si="20"/>
        <v>0</v>
      </c>
      <c r="G192" s="4">
        <f t="shared" si="21"/>
        <v>0</v>
      </c>
      <c r="H192" s="4">
        <f t="shared" si="16"/>
        <v>15000</v>
      </c>
      <c r="I192" s="26">
        <f t="shared" si="17"/>
        <v>0.25</v>
      </c>
      <c r="K192" s="49">
        <v>5.3499999999999999E-2</v>
      </c>
    </row>
    <row r="193" spans="1:11" ht="16.05" customHeight="1" x14ac:dyDescent="0.25">
      <c r="A193" s="48">
        <f t="shared" si="22"/>
        <v>48975</v>
      </c>
      <c r="B193" s="45" t="str">
        <f t="shared" si="18"/>
        <v>A193</v>
      </c>
      <c r="C193" s="46">
        <v>181</v>
      </c>
      <c r="D193" s="4">
        <f t="shared" si="19"/>
        <v>15000</v>
      </c>
      <c r="E193" s="4">
        <f t="shared" si="23"/>
        <v>0</v>
      </c>
      <c r="F193" s="4">
        <f t="shared" si="20"/>
        <v>0</v>
      </c>
      <c r="G193" s="4">
        <f t="shared" si="21"/>
        <v>0</v>
      </c>
      <c r="H193" s="4">
        <f t="shared" si="16"/>
        <v>15000</v>
      </c>
      <c r="I193" s="26">
        <f t="shared" si="17"/>
        <v>0.25</v>
      </c>
      <c r="K193" s="49">
        <v>5.3499999999999999E-2</v>
      </c>
    </row>
    <row r="194" spans="1:11" ht="16.05" customHeight="1" x14ac:dyDescent="0.25">
      <c r="A194" s="48">
        <f t="shared" si="22"/>
        <v>49003</v>
      </c>
      <c r="B194" s="45" t="str">
        <f t="shared" si="18"/>
        <v>A194</v>
      </c>
      <c r="C194" s="46">
        <v>182</v>
      </c>
      <c r="D194" s="4">
        <f t="shared" si="19"/>
        <v>15000</v>
      </c>
      <c r="E194" s="4">
        <f t="shared" si="23"/>
        <v>0</v>
      </c>
      <c r="F194" s="4">
        <f t="shared" si="20"/>
        <v>0</v>
      </c>
      <c r="G194" s="4">
        <f t="shared" si="21"/>
        <v>0</v>
      </c>
      <c r="H194" s="4">
        <f t="shared" si="16"/>
        <v>15000</v>
      </c>
      <c r="I194" s="26">
        <f t="shared" si="17"/>
        <v>0.25</v>
      </c>
      <c r="K194" s="49">
        <v>5.3499999999999999E-2</v>
      </c>
    </row>
    <row r="195" spans="1:11" ht="16.05" customHeight="1" x14ac:dyDescent="0.25">
      <c r="A195" s="48">
        <f t="shared" si="22"/>
        <v>49034</v>
      </c>
      <c r="B195" s="45" t="str">
        <f t="shared" si="18"/>
        <v>A195</v>
      </c>
      <c r="C195" s="46">
        <v>183</v>
      </c>
      <c r="D195" s="4">
        <f t="shared" si="19"/>
        <v>15000</v>
      </c>
      <c r="E195" s="4">
        <f t="shared" si="23"/>
        <v>0</v>
      </c>
      <c r="F195" s="4">
        <f t="shared" si="20"/>
        <v>0</v>
      </c>
      <c r="G195" s="4">
        <f t="shared" si="21"/>
        <v>0</v>
      </c>
      <c r="H195" s="4">
        <f t="shared" si="16"/>
        <v>15000</v>
      </c>
      <c r="I195" s="26">
        <f t="shared" si="17"/>
        <v>0.25</v>
      </c>
      <c r="K195" s="49">
        <v>5.3499999999999999E-2</v>
      </c>
    </row>
    <row r="196" spans="1:11" ht="16.05" customHeight="1" x14ac:dyDescent="0.25">
      <c r="A196" s="48">
        <f t="shared" si="22"/>
        <v>49064</v>
      </c>
      <c r="B196" s="45" t="str">
        <f t="shared" si="18"/>
        <v>A196</v>
      </c>
      <c r="C196" s="46">
        <v>184</v>
      </c>
      <c r="D196" s="4">
        <f t="shared" si="19"/>
        <v>15000</v>
      </c>
      <c r="E196" s="4">
        <f t="shared" si="23"/>
        <v>0</v>
      </c>
      <c r="F196" s="4">
        <f t="shared" si="20"/>
        <v>0</v>
      </c>
      <c r="G196" s="4">
        <f t="shared" si="21"/>
        <v>0</v>
      </c>
      <c r="H196" s="4">
        <f t="shared" si="16"/>
        <v>15000</v>
      </c>
      <c r="I196" s="26">
        <f t="shared" si="17"/>
        <v>0.25</v>
      </c>
      <c r="K196" s="49">
        <v>5.3499999999999999E-2</v>
      </c>
    </row>
    <row r="197" spans="1:11" ht="16.05" customHeight="1" x14ac:dyDescent="0.25">
      <c r="A197" s="48">
        <f t="shared" si="22"/>
        <v>49095</v>
      </c>
      <c r="B197" s="45" t="str">
        <f t="shared" si="18"/>
        <v>A197</v>
      </c>
      <c r="C197" s="46">
        <v>185</v>
      </c>
      <c r="D197" s="4">
        <f t="shared" si="19"/>
        <v>15000</v>
      </c>
      <c r="E197" s="4">
        <f t="shared" si="23"/>
        <v>0</v>
      </c>
      <c r="F197" s="4">
        <f t="shared" si="20"/>
        <v>0</v>
      </c>
      <c r="G197" s="4">
        <f t="shared" si="21"/>
        <v>0</v>
      </c>
      <c r="H197" s="4">
        <f t="shared" si="16"/>
        <v>15000</v>
      </c>
      <c r="I197" s="26">
        <f t="shared" si="17"/>
        <v>0.25</v>
      </c>
      <c r="K197" s="49">
        <v>5.3499999999999999E-2</v>
      </c>
    </row>
    <row r="198" spans="1:11" ht="16.05" customHeight="1" x14ac:dyDescent="0.25">
      <c r="A198" s="48">
        <f t="shared" si="22"/>
        <v>49125</v>
      </c>
      <c r="B198" s="45" t="str">
        <f t="shared" si="18"/>
        <v>A198</v>
      </c>
      <c r="C198" s="46">
        <v>186</v>
      </c>
      <c r="D198" s="4">
        <f t="shared" si="19"/>
        <v>15000</v>
      </c>
      <c r="E198" s="4">
        <f t="shared" si="23"/>
        <v>0</v>
      </c>
      <c r="F198" s="4">
        <f t="shared" si="20"/>
        <v>0</v>
      </c>
      <c r="G198" s="4">
        <f t="shared" si="21"/>
        <v>0</v>
      </c>
      <c r="H198" s="4">
        <f t="shared" si="16"/>
        <v>15000</v>
      </c>
      <c r="I198" s="26">
        <f t="shared" si="17"/>
        <v>0.25</v>
      </c>
      <c r="K198" s="49">
        <v>5.3499999999999999E-2</v>
      </c>
    </row>
    <row r="199" spans="1:11" ht="16.05" customHeight="1" x14ac:dyDescent="0.25">
      <c r="A199" s="48">
        <f t="shared" si="22"/>
        <v>49156</v>
      </c>
      <c r="B199" s="45" t="str">
        <f t="shared" si="18"/>
        <v>A199</v>
      </c>
      <c r="C199" s="46">
        <v>187</v>
      </c>
      <c r="D199" s="4">
        <f t="shared" si="19"/>
        <v>15000</v>
      </c>
      <c r="E199" s="4">
        <f t="shared" si="23"/>
        <v>0</v>
      </c>
      <c r="F199" s="4">
        <f t="shared" si="20"/>
        <v>0</v>
      </c>
      <c r="G199" s="4">
        <f t="shared" si="21"/>
        <v>0</v>
      </c>
      <c r="H199" s="4">
        <f t="shared" si="16"/>
        <v>15000</v>
      </c>
      <c r="I199" s="26">
        <f t="shared" si="17"/>
        <v>0.25</v>
      </c>
      <c r="K199" s="49">
        <v>5.3499999999999999E-2</v>
      </c>
    </row>
    <row r="200" spans="1:11" ht="16.05" customHeight="1" x14ac:dyDescent="0.25">
      <c r="A200" s="48">
        <f t="shared" si="22"/>
        <v>49187</v>
      </c>
      <c r="B200" s="45" t="str">
        <f t="shared" si="18"/>
        <v>A200</v>
      </c>
      <c r="C200" s="46">
        <v>188</v>
      </c>
      <c r="D200" s="4">
        <f t="shared" si="19"/>
        <v>15000</v>
      </c>
      <c r="E200" s="4">
        <f t="shared" si="23"/>
        <v>0</v>
      </c>
      <c r="F200" s="4">
        <f t="shared" si="20"/>
        <v>0</v>
      </c>
      <c r="G200" s="4">
        <f t="shared" si="21"/>
        <v>0</v>
      </c>
      <c r="H200" s="4">
        <f t="shared" si="16"/>
        <v>15000</v>
      </c>
      <c r="I200" s="26">
        <f t="shared" si="17"/>
        <v>0.25</v>
      </c>
      <c r="K200" s="49">
        <v>5.3499999999999999E-2</v>
      </c>
    </row>
    <row r="201" spans="1:11" ht="16.05" customHeight="1" x14ac:dyDescent="0.25">
      <c r="A201" s="48">
        <f t="shared" si="22"/>
        <v>49217</v>
      </c>
      <c r="B201" s="45" t="str">
        <f t="shared" si="18"/>
        <v>A201</v>
      </c>
      <c r="C201" s="46">
        <v>189</v>
      </c>
      <c r="D201" s="4">
        <f t="shared" si="19"/>
        <v>15000</v>
      </c>
      <c r="E201" s="4">
        <f t="shared" si="23"/>
        <v>0</v>
      </c>
      <c r="F201" s="4">
        <f t="shared" si="20"/>
        <v>0</v>
      </c>
      <c r="G201" s="4">
        <f t="shared" si="21"/>
        <v>0</v>
      </c>
      <c r="H201" s="4">
        <f t="shared" si="16"/>
        <v>15000</v>
      </c>
      <c r="I201" s="26">
        <f t="shared" si="17"/>
        <v>0.25</v>
      </c>
      <c r="K201" s="49">
        <v>5.3499999999999999E-2</v>
      </c>
    </row>
    <row r="202" spans="1:11" ht="16.05" customHeight="1" x14ac:dyDescent="0.25">
      <c r="A202" s="48">
        <f t="shared" si="22"/>
        <v>49248</v>
      </c>
      <c r="B202" s="45" t="str">
        <f t="shared" si="18"/>
        <v>A202</v>
      </c>
      <c r="C202" s="46">
        <v>190</v>
      </c>
      <c r="D202" s="4">
        <f t="shared" si="19"/>
        <v>15000</v>
      </c>
      <c r="E202" s="4">
        <f t="shared" si="23"/>
        <v>0</v>
      </c>
      <c r="F202" s="4">
        <f t="shared" si="20"/>
        <v>0</v>
      </c>
      <c r="G202" s="4">
        <f t="shared" si="21"/>
        <v>0</v>
      </c>
      <c r="H202" s="4">
        <f t="shared" si="16"/>
        <v>15000</v>
      </c>
      <c r="I202" s="26">
        <f t="shared" si="17"/>
        <v>0.25</v>
      </c>
      <c r="K202" s="49">
        <v>5.3499999999999999E-2</v>
      </c>
    </row>
    <row r="203" spans="1:11" ht="16.05" customHeight="1" x14ac:dyDescent="0.25">
      <c r="A203" s="48">
        <f t="shared" si="22"/>
        <v>49278</v>
      </c>
      <c r="B203" s="45" t="str">
        <f t="shared" si="18"/>
        <v>A203</v>
      </c>
      <c r="C203" s="46">
        <v>191</v>
      </c>
      <c r="D203" s="4">
        <f t="shared" si="19"/>
        <v>15000</v>
      </c>
      <c r="E203" s="4">
        <f t="shared" si="23"/>
        <v>0</v>
      </c>
      <c r="F203" s="4">
        <f t="shared" si="20"/>
        <v>0</v>
      </c>
      <c r="G203" s="4">
        <f t="shared" si="21"/>
        <v>0</v>
      </c>
      <c r="H203" s="4">
        <f t="shared" si="16"/>
        <v>15000</v>
      </c>
      <c r="I203" s="26">
        <f t="shared" si="17"/>
        <v>0.25</v>
      </c>
      <c r="K203" s="49">
        <v>5.3499999999999999E-2</v>
      </c>
    </row>
    <row r="204" spans="1:11" ht="16.05" customHeight="1" x14ac:dyDescent="0.25">
      <c r="A204" s="48">
        <f t="shared" si="22"/>
        <v>49309</v>
      </c>
      <c r="B204" s="45" t="str">
        <f t="shared" si="18"/>
        <v>A204</v>
      </c>
      <c r="C204" s="46">
        <v>192</v>
      </c>
      <c r="D204" s="4">
        <f t="shared" si="19"/>
        <v>15000</v>
      </c>
      <c r="E204" s="4">
        <f t="shared" si="23"/>
        <v>0</v>
      </c>
      <c r="F204" s="4">
        <f t="shared" si="20"/>
        <v>0</v>
      </c>
      <c r="G204" s="4">
        <f t="shared" si="21"/>
        <v>0</v>
      </c>
      <c r="H204" s="4">
        <f t="shared" si="16"/>
        <v>15000</v>
      </c>
      <c r="I204" s="26">
        <f t="shared" si="17"/>
        <v>0.25</v>
      </c>
      <c r="K204" s="49">
        <v>5.3499999999999999E-2</v>
      </c>
    </row>
    <row r="205" spans="1:11" ht="16.05" customHeight="1" x14ac:dyDescent="0.25">
      <c r="A205" s="48">
        <f t="shared" si="22"/>
        <v>49340</v>
      </c>
      <c r="B205" s="45" t="str">
        <f t="shared" si="18"/>
        <v>A205</v>
      </c>
      <c r="C205" s="46">
        <v>193</v>
      </c>
      <c r="D205" s="4">
        <f t="shared" si="19"/>
        <v>15000</v>
      </c>
      <c r="E205" s="4">
        <f t="shared" si="23"/>
        <v>0</v>
      </c>
      <c r="F205" s="4">
        <f t="shared" si="20"/>
        <v>0</v>
      </c>
      <c r="G205" s="4">
        <f t="shared" si="21"/>
        <v>0</v>
      </c>
      <c r="H205" s="4">
        <f t="shared" ref="H205:H268" si="24">D205-G205</f>
        <v>15000</v>
      </c>
      <c r="I205" s="26">
        <f t="shared" ref="I205:I268" si="25">H205/$D$4</f>
        <v>0.25</v>
      </c>
      <c r="K205" s="49">
        <v>5.3499999999999999E-2</v>
      </c>
    </row>
    <row r="206" spans="1:11" ht="16.05" customHeight="1" x14ac:dyDescent="0.25">
      <c r="A206" s="48">
        <f t="shared" si="22"/>
        <v>49368</v>
      </c>
      <c r="B206" s="45" t="str">
        <f t="shared" ref="B206:B269" si="26">"A"&amp;ROW(A206)</f>
        <v>A206</v>
      </c>
      <c r="C206" s="46">
        <v>194</v>
      </c>
      <c r="D206" s="4">
        <f t="shared" ref="D206:D269" si="27">IF(ROUND(H205,0)&gt;0,H205,0)</f>
        <v>15000</v>
      </c>
      <c r="E206" s="4">
        <f t="shared" si="23"/>
        <v>0</v>
      </c>
      <c r="F206" s="4">
        <f t="shared" ref="F206:F269" si="28">IF($D$6+1-C206&lt;=0,0,IF($D$9="Beginning",(D206-E206)*K206/12,D206*K206/12))</f>
        <v>0</v>
      </c>
      <c r="G206" s="4">
        <f t="shared" ref="G206:G269" si="29">IF(ROUND($D$6+1-C206,2)&lt;=0,0,E206-F206)</f>
        <v>0</v>
      </c>
      <c r="H206" s="4">
        <f t="shared" si="24"/>
        <v>15000</v>
      </c>
      <c r="I206" s="26">
        <f t="shared" si="25"/>
        <v>0.25</v>
      </c>
      <c r="K206" s="49">
        <v>5.3499999999999999E-2</v>
      </c>
    </row>
    <row r="207" spans="1:11" ht="16.05" customHeight="1" x14ac:dyDescent="0.25">
      <c r="A207" s="48">
        <f t="shared" ref="A207:A270" si="30">DATE(YEAR(A206),MONTH(A206)+2,1-1)</f>
        <v>49399</v>
      </c>
      <c r="B207" s="45" t="str">
        <f t="shared" si="26"/>
        <v>A207</v>
      </c>
      <c r="C207" s="46">
        <v>195</v>
      </c>
      <c r="D207" s="4">
        <f t="shared" si="27"/>
        <v>15000</v>
      </c>
      <c r="E207" s="4">
        <f t="shared" ref="E207:E270" si="31">IF($D$6+1-C207&lt;=0,0,IF($D$9="Beginning",PMT(K206/12,$D$6+1-C207,-(D206-E206),-PV(K206/12,1,0,$D$10),0),PMT(K207/12,$D$6+1-C207,-D207,$D$10,0)))</f>
        <v>0</v>
      </c>
      <c r="F207" s="4">
        <f t="shared" si="28"/>
        <v>0</v>
      </c>
      <c r="G207" s="4">
        <f t="shared" si="29"/>
        <v>0</v>
      </c>
      <c r="H207" s="4">
        <f t="shared" si="24"/>
        <v>15000</v>
      </c>
      <c r="I207" s="26">
        <f t="shared" si="25"/>
        <v>0.25</v>
      </c>
      <c r="K207" s="49">
        <v>5.3499999999999999E-2</v>
      </c>
    </row>
    <row r="208" spans="1:11" ht="16.05" customHeight="1" x14ac:dyDescent="0.25">
      <c r="A208" s="48">
        <f t="shared" si="30"/>
        <v>49429</v>
      </c>
      <c r="B208" s="45" t="str">
        <f t="shared" si="26"/>
        <v>A208</v>
      </c>
      <c r="C208" s="46">
        <v>196</v>
      </c>
      <c r="D208" s="4">
        <f t="shared" si="27"/>
        <v>15000</v>
      </c>
      <c r="E208" s="4">
        <f t="shared" si="31"/>
        <v>0</v>
      </c>
      <c r="F208" s="4">
        <f t="shared" si="28"/>
        <v>0</v>
      </c>
      <c r="G208" s="4">
        <f t="shared" si="29"/>
        <v>0</v>
      </c>
      <c r="H208" s="4">
        <f t="shared" si="24"/>
        <v>15000</v>
      </c>
      <c r="I208" s="26">
        <f t="shared" si="25"/>
        <v>0.25</v>
      </c>
      <c r="K208" s="49">
        <v>5.3499999999999999E-2</v>
      </c>
    </row>
    <row r="209" spans="1:11" ht="16.05" customHeight="1" x14ac:dyDescent="0.25">
      <c r="A209" s="48">
        <f t="shared" si="30"/>
        <v>49460</v>
      </c>
      <c r="B209" s="45" t="str">
        <f t="shared" si="26"/>
        <v>A209</v>
      </c>
      <c r="C209" s="46">
        <v>197</v>
      </c>
      <c r="D209" s="4">
        <f t="shared" si="27"/>
        <v>15000</v>
      </c>
      <c r="E209" s="4">
        <f t="shared" si="31"/>
        <v>0</v>
      </c>
      <c r="F209" s="4">
        <f t="shared" si="28"/>
        <v>0</v>
      </c>
      <c r="G209" s="4">
        <f t="shared" si="29"/>
        <v>0</v>
      </c>
      <c r="H209" s="4">
        <f t="shared" si="24"/>
        <v>15000</v>
      </c>
      <c r="I209" s="26">
        <f t="shared" si="25"/>
        <v>0.25</v>
      </c>
      <c r="K209" s="49">
        <v>5.3499999999999999E-2</v>
      </c>
    </row>
    <row r="210" spans="1:11" ht="16.05" customHeight="1" x14ac:dyDescent="0.25">
      <c r="A210" s="48">
        <f t="shared" si="30"/>
        <v>49490</v>
      </c>
      <c r="B210" s="45" t="str">
        <f t="shared" si="26"/>
        <v>A210</v>
      </c>
      <c r="C210" s="46">
        <v>198</v>
      </c>
      <c r="D210" s="4">
        <f t="shared" si="27"/>
        <v>15000</v>
      </c>
      <c r="E210" s="4">
        <f t="shared" si="31"/>
        <v>0</v>
      </c>
      <c r="F210" s="4">
        <f t="shared" si="28"/>
        <v>0</v>
      </c>
      <c r="G210" s="4">
        <f t="shared" si="29"/>
        <v>0</v>
      </c>
      <c r="H210" s="4">
        <f t="shared" si="24"/>
        <v>15000</v>
      </c>
      <c r="I210" s="26">
        <f t="shared" si="25"/>
        <v>0.25</v>
      </c>
      <c r="K210" s="49">
        <v>5.3499999999999999E-2</v>
      </c>
    </row>
    <row r="211" spans="1:11" ht="16.05" customHeight="1" x14ac:dyDescent="0.25">
      <c r="A211" s="48">
        <f t="shared" si="30"/>
        <v>49521</v>
      </c>
      <c r="B211" s="45" t="str">
        <f t="shared" si="26"/>
        <v>A211</v>
      </c>
      <c r="C211" s="46">
        <v>199</v>
      </c>
      <c r="D211" s="4">
        <f t="shared" si="27"/>
        <v>15000</v>
      </c>
      <c r="E211" s="4">
        <f t="shared" si="31"/>
        <v>0</v>
      </c>
      <c r="F211" s="4">
        <f t="shared" si="28"/>
        <v>0</v>
      </c>
      <c r="G211" s="4">
        <f t="shared" si="29"/>
        <v>0</v>
      </c>
      <c r="H211" s="4">
        <f t="shared" si="24"/>
        <v>15000</v>
      </c>
      <c r="I211" s="26">
        <f t="shared" si="25"/>
        <v>0.25</v>
      </c>
      <c r="K211" s="49">
        <v>5.3499999999999999E-2</v>
      </c>
    </row>
    <row r="212" spans="1:11" ht="16.05" customHeight="1" x14ac:dyDescent="0.25">
      <c r="A212" s="48">
        <f t="shared" si="30"/>
        <v>49552</v>
      </c>
      <c r="B212" s="45" t="str">
        <f t="shared" si="26"/>
        <v>A212</v>
      </c>
      <c r="C212" s="46">
        <v>200</v>
      </c>
      <c r="D212" s="4">
        <f t="shared" si="27"/>
        <v>15000</v>
      </c>
      <c r="E212" s="4">
        <f t="shared" si="31"/>
        <v>0</v>
      </c>
      <c r="F212" s="4">
        <f t="shared" si="28"/>
        <v>0</v>
      </c>
      <c r="G212" s="4">
        <f t="shared" si="29"/>
        <v>0</v>
      </c>
      <c r="H212" s="4">
        <f t="shared" si="24"/>
        <v>15000</v>
      </c>
      <c r="I212" s="26">
        <f t="shared" si="25"/>
        <v>0.25</v>
      </c>
      <c r="K212" s="49">
        <v>5.3499999999999999E-2</v>
      </c>
    </row>
    <row r="213" spans="1:11" ht="16.05" customHeight="1" x14ac:dyDescent="0.25">
      <c r="A213" s="48">
        <f t="shared" si="30"/>
        <v>49582</v>
      </c>
      <c r="B213" s="45" t="str">
        <f t="shared" si="26"/>
        <v>A213</v>
      </c>
      <c r="C213" s="46">
        <v>201</v>
      </c>
      <c r="D213" s="4">
        <f t="shared" si="27"/>
        <v>15000</v>
      </c>
      <c r="E213" s="4">
        <f t="shared" si="31"/>
        <v>0</v>
      </c>
      <c r="F213" s="4">
        <f t="shared" si="28"/>
        <v>0</v>
      </c>
      <c r="G213" s="4">
        <f t="shared" si="29"/>
        <v>0</v>
      </c>
      <c r="H213" s="4">
        <f t="shared" si="24"/>
        <v>15000</v>
      </c>
      <c r="I213" s="26">
        <f t="shared" si="25"/>
        <v>0.25</v>
      </c>
      <c r="K213" s="49">
        <v>5.3499999999999999E-2</v>
      </c>
    </row>
    <row r="214" spans="1:11" ht="16.05" customHeight="1" x14ac:dyDescent="0.25">
      <c r="A214" s="48">
        <f t="shared" si="30"/>
        <v>49613</v>
      </c>
      <c r="B214" s="45" t="str">
        <f t="shared" si="26"/>
        <v>A214</v>
      </c>
      <c r="C214" s="46">
        <v>202</v>
      </c>
      <c r="D214" s="4">
        <f t="shared" si="27"/>
        <v>15000</v>
      </c>
      <c r="E214" s="4">
        <f t="shared" si="31"/>
        <v>0</v>
      </c>
      <c r="F214" s="4">
        <f t="shared" si="28"/>
        <v>0</v>
      </c>
      <c r="G214" s="4">
        <f t="shared" si="29"/>
        <v>0</v>
      </c>
      <c r="H214" s="4">
        <f t="shared" si="24"/>
        <v>15000</v>
      </c>
      <c r="I214" s="26">
        <f t="shared" si="25"/>
        <v>0.25</v>
      </c>
      <c r="K214" s="49">
        <v>5.3499999999999999E-2</v>
      </c>
    </row>
    <row r="215" spans="1:11" ht="16.05" customHeight="1" x14ac:dyDescent="0.25">
      <c r="A215" s="48">
        <f t="shared" si="30"/>
        <v>49643</v>
      </c>
      <c r="B215" s="45" t="str">
        <f t="shared" si="26"/>
        <v>A215</v>
      </c>
      <c r="C215" s="46">
        <v>203</v>
      </c>
      <c r="D215" s="4">
        <f t="shared" si="27"/>
        <v>15000</v>
      </c>
      <c r="E215" s="4">
        <f t="shared" si="31"/>
        <v>0</v>
      </c>
      <c r="F215" s="4">
        <f t="shared" si="28"/>
        <v>0</v>
      </c>
      <c r="G215" s="4">
        <f t="shared" si="29"/>
        <v>0</v>
      </c>
      <c r="H215" s="4">
        <f t="shared" si="24"/>
        <v>15000</v>
      </c>
      <c r="I215" s="26">
        <f t="shared" si="25"/>
        <v>0.25</v>
      </c>
      <c r="K215" s="49">
        <v>5.3499999999999999E-2</v>
      </c>
    </row>
    <row r="216" spans="1:11" ht="16.05" customHeight="1" x14ac:dyDescent="0.25">
      <c r="A216" s="48">
        <f t="shared" si="30"/>
        <v>49674</v>
      </c>
      <c r="B216" s="45" t="str">
        <f t="shared" si="26"/>
        <v>A216</v>
      </c>
      <c r="C216" s="46">
        <v>204</v>
      </c>
      <c r="D216" s="4">
        <f t="shared" si="27"/>
        <v>15000</v>
      </c>
      <c r="E216" s="4">
        <f t="shared" si="31"/>
        <v>0</v>
      </c>
      <c r="F216" s="4">
        <f t="shared" si="28"/>
        <v>0</v>
      </c>
      <c r="G216" s="4">
        <f t="shared" si="29"/>
        <v>0</v>
      </c>
      <c r="H216" s="4">
        <f t="shared" si="24"/>
        <v>15000</v>
      </c>
      <c r="I216" s="26">
        <f t="shared" si="25"/>
        <v>0.25</v>
      </c>
      <c r="K216" s="49">
        <v>5.3499999999999999E-2</v>
      </c>
    </row>
    <row r="217" spans="1:11" ht="16.05" customHeight="1" x14ac:dyDescent="0.25">
      <c r="A217" s="48">
        <f t="shared" si="30"/>
        <v>49705</v>
      </c>
      <c r="B217" s="45" t="str">
        <f t="shared" si="26"/>
        <v>A217</v>
      </c>
      <c r="C217" s="46">
        <v>205</v>
      </c>
      <c r="D217" s="4">
        <f t="shared" si="27"/>
        <v>15000</v>
      </c>
      <c r="E217" s="4">
        <f t="shared" si="31"/>
        <v>0</v>
      </c>
      <c r="F217" s="4">
        <f t="shared" si="28"/>
        <v>0</v>
      </c>
      <c r="G217" s="4">
        <f t="shared" si="29"/>
        <v>0</v>
      </c>
      <c r="H217" s="4">
        <f t="shared" si="24"/>
        <v>15000</v>
      </c>
      <c r="I217" s="26">
        <f t="shared" si="25"/>
        <v>0.25</v>
      </c>
      <c r="K217" s="49">
        <v>5.3499999999999999E-2</v>
      </c>
    </row>
    <row r="218" spans="1:11" ht="16.05" customHeight="1" x14ac:dyDescent="0.25">
      <c r="A218" s="48">
        <f t="shared" si="30"/>
        <v>49734</v>
      </c>
      <c r="B218" s="45" t="str">
        <f t="shared" si="26"/>
        <v>A218</v>
      </c>
      <c r="C218" s="46">
        <v>206</v>
      </c>
      <c r="D218" s="4">
        <f t="shared" si="27"/>
        <v>15000</v>
      </c>
      <c r="E218" s="4">
        <f t="shared" si="31"/>
        <v>0</v>
      </c>
      <c r="F218" s="4">
        <f t="shared" si="28"/>
        <v>0</v>
      </c>
      <c r="G218" s="4">
        <f t="shared" si="29"/>
        <v>0</v>
      </c>
      <c r="H218" s="4">
        <f t="shared" si="24"/>
        <v>15000</v>
      </c>
      <c r="I218" s="26">
        <f t="shared" si="25"/>
        <v>0.25</v>
      </c>
      <c r="K218" s="49">
        <v>5.3499999999999999E-2</v>
      </c>
    </row>
    <row r="219" spans="1:11" ht="16.05" customHeight="1" x14ac:dyDescent="0.25">
      <c r="A219" s="48">
        <f t="shared" si="30"/>
        <v>49765</v>
      </c>
      <c r="B219" s="45" t="str">
        <f t="shared" si="26"/>
        <v>A219</v>
      </c>
      <c r="C219" s="46">
        <v>207</v>
      </c>
      <c r="D219" s="4">
        <f t="shared" si="27"/>
        <v>15000</v>
      </c>
      <c r="E219" s="4">
        <f t="shared" si="31"/>
        <v>0</v>
      </c>
      <c r="F219" s="4">
        <f t="shared" si="28"/>
        <v>0</v>
      </c>
      <c r="G219" s="4">
        <f t="shared" si="29"/>
        <v>0</v>
      </c>
      <c r="H219" s="4">
        <f t="shared" si="24"/>
        <v>15000</v>
      </c>
      <c r="I219" s="26">
        <f t="shared" si="25"/>
        <v>0.25</v>
      </c>
      <c r="K219" s="49">
        <v>5.3499999999999999E-2</v>
      </c>
    </row>
    <row r="220" spans="1:11" ht="16.05" customHeight="1" x14ac:dyDescent="0.25">
      <c r="A220" s="48">
        <f t="shared" si="30"/>
        <v>49795</v>
      </c>
      <c r="B220" s="45" t="str">
        <f t="shared" si="26"/>
        <v>A220</v>
      </c>
      <c r="C220" s="46">
        <v>208</v>
      </c>
      <c r="D220" s="4">
        <f t="shared" si="27"/>
        <v>15000</v>
      </c>
      <c r="E220" s="4">
        <f t="shared" si="31"/>
        <v>0</v>
      </c>
      <c r="F220" s="4">
        <f t="shared" si="28"/>
        <v>0</v>
      </c>
      <c r="G220" s="4">
        <f t="shared" si="29"/>
        <v>0</v>
      </c>
      <c r="H220" s="4">
        <f t="shared" si="24"/>
        <v>15000</v>
      </c>
      <c r="I220" s="26">
        <f t="shared" si="25"/>
        <v>0.25</v>
      </c>
      <c r="K220" s="49">
        <v>5.3499999999999999E-2</v>
      </c>
    </row>
    <row r="221" spans="1:11" ht="16.05" customHeight="1" x14ac:dyDescent="0.25">
      <c r="A221" s="48">
        <f t="shared" si="30"/>
        <v>49826</v>
      </c>
      <c r="B221" s="45" t="str">
        <f t="shared" si="26"/>
        <v>A221</v>
      </c>
      <c r="C221" s="46">
        <v>209</v>
      </c>
      <c r="D221" s="4">
        <f t="shared" si="27"/>
        <v>15000</v>
      </c>
      <c r="E221" s="4">
        <f t="shared" si="31"/>
        <v>0</v>
      </c>
      <c r="F221" s="4">
        <f t="shared" si="28"/>
        <v>0</v>
      </c>
      <c r="G221" s="4">
        <f t="shared" si="29"/>
        <v>0</v>
      </c>
      <c r="H221" s="4">
        <f t="shared" si="24"/>
        <v>15000</v>
      </c>
      <c r="I221" s="26">
        <f t="shared" si="25"/>
        <v>0.25</v>
      </c>
      <c r="K221" s="49">
        <v>5.3499999999999999E-2</v>
      </c>
    </row>
    <row r="222" spans="1:11" ht="16.05" customHeight="1" x14ac:dyDescent="0.25">
      <c r="A222" s="48">
        <f t="shared" si="30"/>
        <v>49856</v>
      </c>
      <c r="B222" s="45" t="str">
        <f t="shared" si="26"/>
        <v>A222</v>
      </c>
      <c r="C222" s="46">
        <v>210</v>
      </c>
      <c r="D222" s="4">
        <f t="shared" si="27"/>
        <v>15000</v>
      </c>
      <c r="E222" s="4">
        <f t="shared" si="31"/>
        <v>0</v>
      </c>
      <c r="F222" s="4">
        <f t="shared" si="28"/>
        <v>0</v>
      </c>
      <c r="G222" s="4">
        <f t="shared" si="29"/>
        <v>0</v>
      </c>
      <c r="H222" s="4">
        <f t="shared" si="24"/>
        <v>15000</v>
      </c>
      <c r="I222" s="26">
        <f t="shared" si="25"/>
        <v>0.25</v>
      </c>
      <c r="K222" s="49">
        <v>5.3499999999999999E-2</v>
      </c>
    </row>
    <row r="223" spans="1:11" ht="16.05" customHeight="1" x14ac:dyDescent="0.25">
      <c r="A223" s="48">
        <f t="shared" si="30"/>
        <v>49887</v>
      </c>
      <c r="B223" s="45" t="str">
        <f t="shared" si="26"/>
        <v>A223</v>
      </c>
      <c r="C223" s="46">
        <v>211</v>
      </c>
      <c r="D223" s="4">
        <f t="shared" si="27"/>
        <v>15000</v>
      </c>
      <c r="E223" s="4">
        <f t="shared" si="31"/>
        <v>0</v>
      </c>
      <c r="F223" s="4">
        <f t="shared" si="28"/>
        <v>0</v>
      </c>
      <c r="G223" s="4">
        <f t="shared" si="29"/>
        <v>0</v>
      </c>
      <c r="H223" s="4">
        <f t="shared" si="24"/>
        <v>15000</v>
      </c>
      <c r="I223" s="26">
        <f t="shared" si="25"/>
        <v>0.25</v>
      </c>
      <c r="K223" s="49">
        <v>5.3499999999999999E-2</v>
      </c>
    </row>
    <row r="224" spans="1:11" ht="16.05" customHeight="1" x14ac:dyDescent="0.25">
      <c r="A224" s="48">
        <f t="shared" si="30"/>
        <v>49918</v>
      </c>
      <c r="B224" s="45" t="str">
        <f t="shared" si="26"/>
        <v>A224</v>
      </c>
      <c r="C224" s="46">
        <v>212</v>
      </c>
      <c r="D224" s="4">
        <f t="shared" si="27"/>
        <v>15000</v>
      </c>
      <c r="E224" s="4">
        <f t="shared" si="31"/>
        <v>0</v>
      </c>
      <c r="F224" s="4">
        <f t="shared" si="28"/>
        <v>0</v>
      </c>
      <c r="G224" s="4">
        <f t="shared" si="29"/>
        <v>0</v>
      </c>
      <c r="H224" s="4">
        <f t="shared" si="24"/>
        <v>15000</v>
      </c>
      <c r="I224" s="26">
        <f t="shared" si="25"/>
        <v>0.25</v>
      </c>
      <c r="K224" s="49">
        <v>5.3499999999999999E-2</v>
      </c>
    </row>
    <row r="225" spans="1:11" ht="16.05" customHeight="1" x14ac:dyDescent="0.25">
      <c r="A225" s="48">
        <f t="shared" si="30"/>
        <v>49948</v>
      </c>
      <c r="B225" s="45" t="str">
        <f t="shared" si="26"/>
        <v>A225</v>
      </c>
      <c r="C225" s="46">
        <v>213</v>
      </c>
      <c r="D225" s="4">
        <f t="shared" si="27"/>
        <v>15000</v>
      </c>
      <c r="E225" s="4">
        <f t="shared" si="31"/>
        <v>0</v>
      </c>
      <c r="F225" s="4">
        <f t="shared" si="28"/>
        <v>0</v>
      </c>
      <c r="G225" s="4">
        <f t="shared" si="29"/>
        <v>0</v>
      </c>
      <c r="H225" s="4">
        <f t="shared" si="24"/>
        <v>15000</v>
      </c>
      <c r="I225" s="26">
        <f t="shared" si="25"/>
        <v>0.25</v>
      </c>
      <c r="K225" s="49">
        <v>5.3499999999999999E-2</v>
      </c>
    </row>
    <row r="226" spans="1:11" ht="16.05" customHeight="1" x14ac:dyDescent="0.25">
      <c r="A226" s="48">
        <f t="shared" si="30"/>
        <v>49979</v>
      </c>
      <c r="B226" s="45" t="str">
        <f t="shared" si="26"/>
        <v>A226</v>
      </c>
      <c r="C226" s="46">
        <v>214</v>
      </c>
      <c r="D226" s="4">
        <f t="shared" si="27"/>
        <v>15000</v>
      </c>
      <c r="E226" s="4">
        <f t="shared" si="31"/>
        <v>0</v>
      </c>
      <c r="F226" s="4">
        <f t="shared" si="28"/>
        <v>0</v>
      </c>
      <c r="G226" s="4">
        <f t="shared" si="29"/>
        <v>0</v>
      </c>
      <c r="H226" s="4">
        <f t="shared" si="24"/>
        <v>15000</v>
      </c>
      <c r="I226" s="26">
        <f t="shared" si="25"/>
        <v>0.25</v>
      </c>
      <c r="K226" s="49">
        <v>5.3499999999999999E-2</v>
      </c>
    </row>
    <row r="227" spans="1:11" ht="16.05" customHeight="1" x14ac:dyDescent="0.25">
      <c r="A227" s="48">
        <f t="shared" si="30"/>
        <v>50009</v>
      </c>
      <c r="B227" s="45" t="str">
        <f t="shared" si="26"/>
        <v>A227</v>
      </c>
      <c r="C227" s="46">
        <v>215</v>
      </c>
      <c r="D227" s="4">
        <f t="shared" si="27"/>
        <v>15000</v>
      </c>
      <c r="E227" s="4">
        <f t="shared" si="31"/>
        <v>0</v>
      </c>
      <c r="F227" s="4">
        <f t="shared" si="28"/>
        <v>0</v>
      </c>
      <c r="G227" s="4">
        <f t="shared" si="29"/>
        <v>0</v>
      </c>
      <c r="H227" s="4">
        <f t="shared" si="24"/>
        <v>15000</v>
      </c>
      <c r="I227" s="26">
        <f t="shared" si="25"/>
        <v>0.25</v>
      </c>
      <c r="K227" s="49">
        <v>5.3499999999999999E-2</v>
      </c>
    </row>
    <row r="228" spans="1:11" ht="16.05" customHeight="1" x14ac:dyDescent="0.25">
      <c r="A228" s="48">
        <f t="shared" si="30"/>
        <v>50040</v>
      </c>
      <c r="B228" s="45" t="str">
        <f t="shared" si="26"/>
        <v>A228</v>
      </c>
      <c r="C228" s="46">
        <v>216</v>
      </c>
      <c r="D228" s="4">
        <f t="shared" si="27"/>
        <v>15000</v>
      </c>
      <c r="E228" s="4">
        <f t="shared" si="31"/>
        <v>0</v>
      </c>
      <c r="F228" s="4">
        <f t="shared" si="28"/>
        <v>0</v>
      </c>
      <c r="G228" s="4">
        <f t="shared" si="29"/>
        <v>0</v>
      </c>
      <c r="H228" s="4">
        <f t="shared" si="24"/>
        <v>15000</v>
      </c>
      <c r="I228" s="26">
        <f t="shared" si="25"/>
        <v>0.25</v>
      </c>
      <c r="K228" s="49">
        <v>5.3499999999999999E-2</v>
      </c>
    </row>
    <row r="229" spans="1:11" ht="16.05" customHeight="1" x14ac:dyDescent="0.25">
      <c r="A229" s="48">
        <f t="shared" si="30"/>
        <v>50071</v>
      </c>
      <c r="B229" s="45" t="str">
        <f t="shared" si="26"/>
        <v>A229</v>
      </c>
      <c r="C229" s="46">
        <v>217</v>
      </c>
      <c r="D229" s="4">
        <f t="shared" si="27"/>
        <v>15000</v>
      </c>
      <c r="E229" s="4">
        <f t="shared" si="31"/>
        <v>0</v>
      </c>
      <c r="F229" s="4">
        <f t="shared" si="28"/>
        <v>0</v>
      </c>
      <c r="G229" s="4">
        <f t="shared" si="29"/>
        <v>0</v>
      </c>
      <c r="H229" s="4">
        <f t="shared" si="24"/>
        <v>15000</v>
      </c>
      <c r="I229" s="26">
        <f t="shared" si="25"/>
        <v>0.25</v>
      </c>
      <c r="K229" s="49">
        <v>5.3499999999999999E-2</v>
      </c>
    </row>
    <row r="230" spans="1:11" ht="16.05" customHeight="1" x14ac:dyDescent="0.25">
      <c r="A230" s="48">
        <f t="shared" si="30"/>
        <v>50099</v>
      </c>
      <c r="B230" s="45" t="str">
        <f t="shared" si="26"/>
        <v>A230</v>
      </c>
      <c r="C230" s="46">
        <v>218</v>
      </c>
      <c r="D230" s="4">
        <f t="shared" si="27"/>
        <v>15000</v>
      </c>
      <c r="E230" s="4">
        <f t="shared" si="31"/>
        <v>0</v>
      </c>
      <c r="F230" s="4">
        <f t="shared" si="28"/>
        <v>0</v>
      </c>
      <c r="G230" s="4">
        <f t="shared" si="29"/>
        <v>0</v>
      </c>
      <c r="H230" s="4">
        <f t="shared" si="24"/>
        <v>15000</v>
      </c>
      <c r="I230" s="26">
        <f t="shared" si="25"/>
        <v>0.25</v>
      </c>
      <c r="K230" s="49">
        <v>5.3499999999999999E-2</v>
      </c>
    </row>
    <row r="231" spans="1:11" ht="16.05" customHeight="1" x14ac:dyDescent="0.25">
      <c r="A231" s="48">
        <f t="shared" si="30"/>
        <v>50130</v>
      </c>
      <c r="B231" s="45" t="str">
        <f t="shared" si="26"/>
        <v>A231</v>
      </c>
      <c r="C231" s="46">
        <v>219</v>
      </c>
      <c r="D231" s="4">
        <f t="shared" si="27"/>
        <v>15000</v>
      </c>
      <c r="E231" s="4">
        <f t="shared" si="31"/>
        <v>0</v>
      </c>
      <c r="F231" s="4">
        <f t="shared" si="28"/>
        <v>0</v>
      </c>
      <c r="G231" s="4">
        <f t="shared" si="29"/>
        <v>0</v>
      </c>
      <c r="H231" s="4">
        <f t="shared" si="24"/>
        <v>15000</v>
      </c>
      <c r="I231" s="26">
        <f t="shared" si="25"/>
        <v>0.25</v>
      </c>
      <c r="K231" s="49">
        <v>5.3499999999999999E-2</v>
      </c>
    </row>
    <row r="232" spans="1:11" ht="16.05" customHeight="1" x14ac:dyDescent="0.25">
      <c r="A232" s="48">
        <f t="shared" si="30"/>
        <v>50160</v>
      </c>
      <c r="B232" s="45" t="str">
        <f t="shared" si="26"/>
        <v>A232</v>
      </c>
      <c r="C232" s="46">
        <v>220</v>
      </c>
      <c r="D232" s="4">
        <f t="shared" si="27"/>
        <v>15000</v>
      </c>
      <c r="E232" s="4">
        <f t="shared" si="31"/>
        <v>0</v>
      </c>
      <c r="F232" s="4">
        <f t="shared" si="28"/>
        <v>0</v>
      </c>
      <c r="G232" s="4">
        <f t="shared" si="29"/>
        <v>0</v>
      </c>
      <c r="H232" s="4">
        <f t="shared" si="24"/>
        <v>15000</v>
      </c>
      <c r="I232" s="26">
        <f t="shared" si="25"/>
        <v>0.25</v>
      </c>
      <c r="K232" s="49">
        <v>5.3499999999999999E-2</v>
      </c>
    </row>
    <row r="233" spans="1:11" ht="16.05" customHeight="1" x14ac:dyDescent="0.25">
      <c r="A233" s="48">
        <f t="shared" si="30"/>
        <v>50191</v>
      </c>
      <c r="B233" s="45" t="str">
        <f t="shared" si="26"/>
        <v>A233</v>
      </c>
      <c r="C233" s="46">
        <v>221</v>
      </c>
      <c r="D233" s="4">
        <f t="shared" si="27"/>
        <v>15000</v>
      </c>
      <c r="E233" s="4">
        <f t="shared" si="31"/>
        <v>0</v>
      </c>
      <c r="F233" s="4">
        <f t="shared" si="28"/>
        <v>0</v>
      </c>
      <c r="G233" s="4">
        <f t="shared" si="29"/>
        <v>0</v>
      </c>
      <c r="H233" s="4">
        <f t="shared" si="24"/>
        <v>15000</v>
      </c>
      <c r="I233" s="26">
        <f t="shared" si="25"/>
        <v>0.25</v>
      </c>
      <c r="K233" s="49">
        <v>5.3499999999999999E-2</v>
      </c>
    </row>
    <row r="234" spans="1:11" ht="16.05" customHeight="1" x14ac:dyDescent="0.25">
      <c r="A234" s="48">
        <f t="shared" si="30"/>
        <v>50221</v>
      </c>
      <c r="B234" s="45" t="str">
        <f t="shared" si="26"/>
        <v>A234</v>
      </c>
      <c r="C234" s="46">
        <v>222</v>
      </c>
      <c r="D234" s="4">
        <f t="shared" si="27"/>
        <v>15000</v>
      </c>
      <c r="E234" s="4">
        <f t="shared" si="31"/>
        <v>0</v>
      </c>
      <c r="F234" s="4">
        <f t="shared" si="28"/>
        <v>0</v>
      </c>
      <c r="G234" s="4">
        <f t="shared" si="29"/>
        <v>0</v>
      </c>
      <c r="H234" s="4">
        <f t="shared" si="24"/>
        <v>15000</v>
      </c>
      <c r="I234" s="26">
        <f t="shared" si="25"/>
        <v>0.25</v>
      </c>
      <c r="K234" s="49">
        <v>5.3499999999999999E-2</v>
      </c>
    </row>
    <row r="235" spans="1:11" ht="16.05" customHeight="1" x14ac:dyDescent="0.25">
      <c r="A235" s="48">
        <f t="shared" si="30"/>
        <v>50252</v>
      </c>
      <c r="B235" s="45" t="str">
        <f t="shared" si="26"/>
        <v>A235</v>
      </c>
      <c r="C235" s="46">
        <v>223</v>
      </c>
      <c r="D235" s="4">
        <f t="shared" si="27"/>
        <v>15000</v>
      </c>
      <c r="E235" s="4">
        <f t="shared" si="31"/>
        <v>0</v>
      </c>
      <c r="F235" s="4">
        <f t="shared" si="28"/>
        <v>0</v>
      </c>
      <c r="G235" s="4">
        <f t="shared" si="29"/>
        <v>0</v>
      </c>
      <c r="H235" s="4">
        <f t="shared" si="24"/>
        <v>15000</v>
      </c>
      <c r="I235" s="26">
        <f t="shared" si="25"/>
        <v>0.25</v>
      </c>
      <c r="K235" s="49">
        <v>5.3499999999999999E-2</v>
      </c>
    </row>
    <row r="236" spans="1:11" ht="16.05" customHeight="1" x14ac:dyDescent="0.25">
      <c r="A236" s="48">
        <f t="shared" si="30"/>
        <v>50283</v>
      </c>
      <c r="B236" s="45" t="str">
        <f t="shared" si="26"/>
        <v>A236</v>
      </c>
      <c r="C236" s="46">
        <v>224</v>
      </c>
      <c r="D236" s="4">
        <f t="shared" si="27"/>
        <v>15000</v>
      </c>
      <c r="E236" s="4">
        <f t="shared" si="31"/>
        <v>0</v>
      </c>
      <c r="F236" s="4">
        <f t="shared" si="28"/>
        <v>0</v>
      </c>
      <c r="G236" s="4">
        <f t="shared" si="29"/>
        <v>0</v>
      </c>
      <c r="H236" s="4">
        <f t="shared" si="24"/>
        <v>15000</v>
      </c>
      <c r="I236" s="26">
        <f t="shared" si="25"/>
        <v>0.25</v>
      </c>
      <c r="K236" s="49">
        <v>5.3499999999999999E-2</v>
      </c>
    </row>
    <row r="237" spans="1:11" ht="16.05" customHeight="1" x14ac:dyDescent="0.25">
      <c r="A237" s="48">
        <f t="shared" si="30"/>
        <v>50313</v>
      </c>
      <c r="B237" s="45" t="str">
        <f t="shared" si="26"/>
        <v>A237</v>
      </c>
      <c r="C237" s="46">
        <v>225</v>
      </c>
      <c r="D237" s="4">
        <f t="shared" si="27"/>
        <v>15000</v>
      </c>
      <c r="E237" s="4">
        <f t="shared" si="31"/>
        <v>0</v>
      </c>
      <c r="F237" s="4">
        <f t="shared" si="28"/>
        <v>0</v>
      </c>
      <c r="G237" s="4">
        <f t="shared" si="29"/>
        <v>0</v>
      </c>
      <c r="H237" s="4">
        <f t="shared" si="24"/>
        <v>15000</v>
      </c>
      <c r="I237" s="26">
        <f t="shared" si="25"/>
        <v>0.25</v>
      </c>
      <c r="K237" s="49">
        <v>5.3499999999999999E-2</v>
      </c>
    </row>
    <row r="238" spans="1:11" ht="16.05" customHeight="1" x14ac:dyDescent="0.25">
      <c r="A238" s="48">
        <f t="shared" si="30"/>
        <v>50344</v>
      </c>
      <c r="B238" s="45" t="str">
        <f t="shared" si="26"/>
        <v>A238</v>
      </c>
      <c r="C238" s="46">
        <v>226</v>
      </c>
      <c r="D238" s="4">
        <f t="shared" si="27"/>
        <v>15000</v>
      </c>
      <c r="E238" s="4">
        <f t="shared" si="31"/>
        <v>0</v>
      </c>
      <c r="F238" s="4">
        <f t="shared" si="28"/>
        <v>0</v>
      </c>
      <c r="G238" s="4">
        <f t="shared" si="29"/>
        <v>0</v>
      </c>
      <c r="H238" s="4">
        <f t="shared" si="24"/>
        <v>15000</v>
      </c>
      <c r="I238" s="26">
        <f t="shared" si="25"/>
        <v>0.25</v>
      </c>
      <c r="K238" s="49">
        <v>5.3499999999999999E-2</v>
      </c>
    </row>
    <row r="239" spans="1:11" ht="16.05" customHeight="1" x14ac:dyDescent="0.25">
      <c r="A239" s="48">
        <f t="shared" si="30"/>
        <v>50374</v>
      </c>
      <c r="B239" s="45" t="str">
        <f t="shared" si="26"/>
        <v>A239</v>
      </c>
      <c r="C239" s="46">
        <v>227</v>
      </c>
      <c r="D239" s="4">
        <f t="shared" si="27"/>
        <v>15000</v>
      </c>
      <c r="E239" s="4">
        <f t="shared" si="31"/>
        <v>0</v>
      </c>
      <c r="F239" s="4">
        <f t="shared" si="28"/>
        <v>0</v>
      </c>
      <c r="G239" s="4">
        <f t="shared" si="29"/>
        <v>0</v>
      </c>
      <c r="H239" s="4">
        <f t="shared" si="24"/>
        <v>15000</v>
      </c>
      <c r="I239" s="26">
        <f t="shared" si="25"/>
        <v>0.25</v>
      </c>
      <c r="K239" s="49">
        <v>5.3499999999999999E-2</v>
      </c>
    </row>
    <row r="240" spans="1:11" ht="16.05" customHeight="1" x14ac:dyDescent="0.25">
      <c r="A240" s="48">
        <f t="shared" si="30"/>
        <v>50405</v>
      </c>
      <c r="B240" s="45" t="str">
        <f t="shared" si="26"/>
        <v>A240</v>
      </c>
      <c r="C240" s="46">
        <v>228</v>
      </c>
      <c r="D240" s="4">
        <f t="shared" si="27"/>
        <v>15000</v>
      </c>
      <c r="E240" s="4">
        <f t="shared" si="31"/>
        <v>0</v>
      </c>
      <c r="F240" s="4">
        <f t="shared" si="28"/>
        <v>0</v>
      </c>
      <c r="G240" s="4">
        <f t="shared" si="29"/>
        <v>0</v>
      </c>
      <c r="H240" s="4">
        <f t="shared" si="24"/>
        <v>15000</v>
      </c>
      <c r="I240" s="26">
        <f t="shared" si="25"/>
        <v>0.25</v>
      </c>
      <c r="K240" s="49">
        <v>5.3499999999999999E-2</v>
      </c>
    </row>
    <row r="241" spans="1:11" ht="16.05" customHeight="1" x14ac:dyDescent="0.25">
      <c r="A241" s="48">
        <f t="shared" si="30"/>
        <v>50436</v>
      </c>
      <c r="B241" s="45" t="str">
        <f t="shared" si="26"/>
        <v>A241</v>
      </c>
      <c r="C241" s="46">
        <v>229</v>
      </c>
      <c r="D241" s="4">
        <f t="shared" si="27"/>
        <v>15000</v>
      </c>
      <c r="E241" s="4">
        <f t="shared" si="31"/>
        <v>0</v>
      </c>
      <c r="F241" s="4">
        <f t="shared" si="28"/>
        <v>0</v>
      </c>
      <c r="G241" s="4">
        <f t="shared" si="29"/>
        <v>0</v>
      </c>
      <c r="H241" s="4">
        <f t="shared" si="24"/>
        <v>15000</v>
      </c>
      <c r="I241" s="26">
        <f t="shared" si="25"/>
        <v>0.25</v>
      </c>
      <c r="K241" s="49">
        <v>5.3499999999999999E-2</v>
      </c>
    </row>
    <row r="242" spans="1:11" ht="16.05" customHeight="1" x14ac:dyDescent="0.25">
      <c r="A242" s="48">
        <f t="shared" si="30"/>
        <v>50464</v>
      </c>
      <c r="B242" s="45" t="str">
        <f t="shared" si="26"/>
        <v>A242</v>
      </c>
      <c r="C242" s="46">
        <v>230</v>
      </c>
      <c r="D242" s="4">
        <f t="shared" si="27"/>
        <v>15000</v>
      </c>
      <c r="E242" s="4">
        <f t="shared" si="31"/>
        <v>0</v>
      </c>
      <c r="F242" s="4">
        <f t="shared" si="28"/>
        <v>0</v>
      </c>
      <c r="G242" s="4">
        <f t="shared" si="29"/>
        <v>0</v>
      </c>
      <c r="H242" s="4">
        <f t="shared" si="24"/>
        <v>15000</v>
      </c>
      <c r="I242" s="26">
        <f t="shared" si="25"/>
        <v>0.25</v>
      </c>
      <c r="K242" s="49">
        <v>5.3499999999999999E-2</v>
      </c>
    </row>
    <row r="243" spans="1:11" ht="16.05" customHeight="1" x14ac:dyDescent="0.25">
      <c r="A243" s="48">
        <f t="shared" si="30"/>
        <v>50495</v>
      </c>
      <c r="B243" s="45" t="str">
        <f t="shared" si="26"/>
        <v>A243</v>
      </c>
      <c r="C243" s="46">
        <v>231</v>
      </c>
      <c r="D243" s="4">
        <f t="shared" si="27"/>
        <v>15000</v>
      </c>
      <c r="E243" s="4">
        <f t="shared" si="31"/>
        <v>0</v>
      </c>
      <c r="F243" s="4">
        <f t="shared" si="28"/>
        <v>0</v>
      </c>
      <c r="G243" s="4">
        <f t="shared" si="29"/>
        <v>0</v>
      </c>
      <c r="H243" s="4">
        <f t="shared" si="24"/>
        <v>15000</v>
      </c>
      <c r="I243" s="26">
        <f t="shared" si="25"/>
        <v>0.25</v>
      </c>
      <c r="K243" s="49">
        <v>5.3499999999999999E-2</v>
      </c>
    </row>
    <row r="244" spans="1:11" ht="16.05" customHeight="1" x14ac:dyDescent="0.25">
      <c r="A244" s="48">
        <f t="shared" si="30"/>
        <v>50525</v>
      </c>
      <c r="B244" s="45" t="str">
        <f t="shared" si="26"/>
        <v>A244</v>
      </c>
      <c r="C244" s="46">
        <v>232</v>
      </c>
      <c r="D244" s="4">
        <f t="shared" si="27"/>
        <v>15000</v>
      </c>
      <c r="E244" s="4">
        <f t="shared" si="31"/>
        <v>0</v>
      </c>
      <c r="F244" s="4">
        <f t="shared" si="28"/>
        <v>0</v>
      </c>
      <c r="G244" s="4">
        <f t="shared" si="29"/>
        <v>0</v>
      </c>
      <c r="H244" s="4">
        <f t="shared" si="24"/>
        <v>15000</v>
      </c>
      <c r="I244" s="26">
        <f t="shared" si="25"/>
        <v>0.25</v>
      </c>
      <c r="K244" s="49">
        <v>5.3499999999999999E-2</v>
      </c>
    </row>
    <row r="245" spans="1:11" ht="16.05" customHeight="1" x14ac:dyDescent="0.25">
      <c r="A245" s="48">
        <f t="shared" si="30"/>
        <v>50556</v>
      </c>
      <c r="B245" s="45" t="str">
        <f t="shared" si="26"/>
        <v>A245</v>
      </c>
      <c r="C245" s="46">
        <v>233</v>
      </c>
      <c r="D245" s="4">
        <f t="shared" si="27"/>
        <v>15000</v>
      </c>
      <c r="E245" s="4">
        <f t="shared" si="31"/>
        <v>0</v>
      </c>
      <c r="F245" s="4">
        <f t="shared" si="28"/>
        <v>0</v>
      </c>
      <c r="G245" s="4">
        <f t="shared" si="29"/>
        <v>0</v>
      </c>
      <c r="H245" s="4">
        <f t="shared" si="24"/>
        <v>15000</v>
      </c>
      <c r="I245" s="26">
        <f t="shared" si="25"/>
        <v>0.25</v>
      </c>
      <c r="K245" s="49">
        <v>5.3499999999999999E-2</v>
      </c>
    </row>
    <row r="246" spans="1:11" ht="16.05" customHeight="1" x14ac:dyDescent="0.25">
      <c r="A246" s="48">
        <f t="shared" si="30"/>
        <v>50586</v>
      </c>
      <c r="B246" s="45" t="str">
        <f t="shared" si="26"/>
        <v>A246</v>
      </c>
      <c r="C246" s="46">
        <v>234</v>
      </c>
      <c r="D246" s="4">
        <f t="shared" si="27"/>
        <v>15000</v>
      </c>
      <c r="E246" s="4">
        <f t="shared" si="31"/>
        <v>0</v>
      </c>
      <c r="F246" s="4">
        <f t="shared" si="28"/>
        <v>0</v>
      </c>
      <c r="G246" s="4">
        <f t="shared" si="29"/>
        <v>0</v>
      </c>
      <c r="H246" s="4">
        <f t="shared" si="24"/>
        <v>15000</v>
      </c>
      <c r="I246" s="26">
        <f t="shared" si="25"/>
        <v>0.25</v>
      </c>
      <c r="K246" s="49">
        <v>5.3499999999999999E-2</v>
      </c>
    </row>
    <row r="247" spans="1:11" ht="16.05" customHeight="1" x14ac:dyDescent="0.25">
      <c r="A247" s="48">
        <f t="shared" si="30"/>
        <v>50617</v>
      </c>
      <c r="B247" s="45" t="str">
        <f t="shared" si="26"/>
        <v>A247</v>
      </c>
      <c r="C247" s="46">
        <v>235</v>
      </c>
      <c r="D247" s="4">
        <f t="shared" si="27"/>
        <v>15000</v>
      </c>
      <c r="E247" s="4">
        <f t="shared" si="31"/>
        <v>0</v>
      </c>
      <c r="F247" s="4">
        <f t="shared" si="28"/>
        <v>0</v>
      </c>
      <c r="G247" s="4">
        <f t="shared" si="29"/>
        <v>0</v>
      </c>
      <c r="H247" s="4">
        <f t="shared" si="24"/>
        <v>15000</v>
      </c>
      <c r="I247" s="26">
        <f t="shared" si="25"/>
        <v>0.25</v>
      </c>
      <c r="K247" s="49">
        <v>5.3499999999999999E-2</v>
      </c>
    </row>
    <row r="248" spans="1:11" ht="16.05" customHeight="1" x14ac:dyDescent="0.25">
      <c r="A248" s="48">
        <f t="shared" si="30"/>
        <v>50648</v>
      </c>
      <c r="B248" s="45" t="str">
        <f t="shared" si="26"/>
        <v>A248</v>
      </c>
      <c r="C248" s="46">
        <v>236</v>
      </c>
      <c r="D248" s="4">
        <f t="shared" si="27"/>
        <v>15000</v>
      </c>
      <c r="E248" s="4">
        <f t="shared" si="31"/>
        <v>0</v>
      </c>
      <c r="F248" s="4">
        <f t="shared" si="28"/>
        <v>0</v>
      </c>
      <c r="G248" s="4">
        <f t="shared" si="29"/>
        <v>0</v>
      </c>
      <c r="H248" s="4">
        <f t="shared" si="24"/>
        <v>15000</v>
      </c>
      <c r="I248" s="26">
        <f t="shared" si="25"/>
        <v>0.25</v>
      </c>
      <c r="K248" s="49">
        <v>5.3499999999999999E-2</v>
      </c>
    </row>
    <row r="249" spans="1:11" ht="16.05" customHeight="1" x14ac:dyDescent="0.25">
      <c r="A249" s="48">
        <f t="shared" si="30"/>
        <v>50678</v>
      </c>
      <c r="B249" s="45" t="str">
        <f t="shared" si="26"/>
        <v>A249</v>
      </c>
      <c r="C249" s="46">
        <v>237</v>
      </c>
      <c r="D249" s="4">
        <f t="shared" si="27"/>
        <v>15000</v>
      </c>
      <c r="E249" s="4">
        <f t="shared" si="31"/>
        <v>0</v>
      </c>
      <c r="F249" s="4">
        <f t="shared" si="28"/>
        <v>0</v>
      </c>
      <c r="G249" s="4">
        <f t="shared" si="29"/>
        <v>0</v>
      </c>
      <c r="H249" s="4">
        <f t="shared" si="24"/>
        <v>15000</v>
      </c>
      <c r="I249" s="26">
        <f t="shared" si="25"/>
        <v>0.25</v>
      </c>
      <c r="K249" s="49">
        <v>5.3499999999999999E-2</v>
      </c>
    </row>
    <row r="250" spans="1:11" ht="16.05" customHeight="1" x14ac:dyDescent="0.25">
      <c r="A250" s="48">
        <f t="shared" si="30"/>
        <v>50709</v>
      </c>
      <c r="B250" s="45" t="str">
        <f t="shared" si="26"/>
        <v>A250</v>
      </c>
      <c r="C250" s="46">
        <v>238</v>
      </c>
      <c r="D250" s="4">
        <f t="shared" si="27"/>
        <v>15000</v>
      </c>
      <c r="E250" s="4">
        <f t="shared" si="31"/>
        <v>0</v>
      </c>
      <c r="F250" s="4">
        <f t="shared" si="28"/>
        <v>0</v>
      </c>
      <c r="G250" s="4">
        <f t="shared" si="29"/>
        <v>0</v>
      </c>
      <c r="H250" s="4">
        <f t="shared" si="24"/>
        <v>15000</v>
      </c>
      <c r="I250" s="26">
        <f t="shared" si="25"/>
        <v>0.25</v>
      </c>
      <c r="K250" s="49">
        <v>5.3499999999999999E-2</v>
      </c>
    </row>
    <row r="251" spans="1:11" ht="16.05" customHeight="1" x14ac:dyDescent="0.25">
      <c r="A251" s="48">
        <f t="shared" si="30"/>
        <v>50739</v>
      </c>
      <c r="B251" s="45" t="str">
        <f t="shared" si="26"/>
        <v>A251</v>
      </c>
      <c r="C251" s="46">
        <v>239</v>
      </c>
      <c r="D251" s="4">
        <f t="shared" si="27"/>
        <v>15000</v>
      </c>
      <c r="E251" s="4">
        <f t="shared" si="31"/>
        <v>0</v>
      </c>
      <c r="F251" s="4">
        <f t="shared" si="28"/>
        <v>0</v>
      </c>
      <c r="G251" s="4">
        <f t="shared" si="29"/>
        <v>0</v>
      </c>
      <c r="H251" s="4">
        <f t="shared" si="24"/>
        <v>15000</v>
      </c>
      <c r="I251" s="26">
        <f t="shared" si="25"/>
        <v>0.25</v>
      </c>
      <c r="K251" s="49">
        <v>5.3499999999999999E-2</v>
      </c>
    </row>
    <row r="252" spans="1:11" ht="16.05" customHeight="1" x14ac:dyDescent="0.25">
      <c r="A252" s="48">
        <f t="shared" si="30"/>
        <v>50770</v>
      </c>
      <c r="B252" s="45" t="str">
        <f t="shared" si="26"/>
        <v>A252</v>
      </c>
      <c r="C252" s="46">
        <v>240</v>
      </c>
      <c r="D252" s="4">
        <f t="shared" si="27"/>
        <v>15000</v>
      </c>
      <c r="E252" s="4">
        <f t="shared" si="31"/>
        <v>0</v>
      </c>
      <c r="F252" s="4">
        <f t="shared" si="28"/>
        <v>0</v>
      </c>
      <c r="G252" s="4">
        <f t="shared" si="29"/>
        <v>0</v>
      </c>
      <c r="H252" s="4">
        <f t="shared" si="24"/>
        <v>15000</v>
      </c>
      <c r="I252" s="26">
        <f t="shared" si="25"/>
        <v>0.25</v>
      </c>
      <c r="K252" s="49">
        <v>5.3499999999999999E-2</v>
      </c>
    </row>
    <row r="253" spans="1:11" ht="16.05" customHeight="1" x14ac:dyDescent="0.25">
      <c r="A253" s="48">
        <f t="shared" si="30"/>
        <v>50801</v>
      </c>
      <c r="B253" s="45" t="str">
        <f t="shared" si="26"/>
        <v>A253</v>
      </c>
      <c r="C253" s="46">
        <v>241</v>
      </c>
      <c r="D253" s="4">
        <f t="shared" si="27"/>
        <v>15000</v>
      </c>
      <c r="E253" s="4">
        <f t="shared" si="31"/>
        <v>0</v>
      </c>
      <c r="F253" s="4">
        <f t="shared" si="28"/>
        <v>0</v>
      </c>
      <c r="G253" s="4">
        <f t="shared" si="29"/>
        <v>0</v>
      </c>
      <c r="H253" s="4">
        <f t="shared" si="24"/>
        <v>15000</v>
      </c>
      <c r="I253" s="26">
        <f t="shared" si="25"/>
        <v>0.25</v>
      </c>
      <c r="K253" s="49">
        <v>5.3499999999999999E-2</v>
      </c>
    </row>
    <row r="254" spans="1:11" ht="16.05" customHeight="1" x14ac:dyDescent="0.25">
      <c r="A254" s="48">
        <f t="shared" si="30"/>
        <v>50829</v>
      </c>
      <c r="B254" s="45" t="str">
        <f t="shared" si="26"/>
        <v>A254</v>
      </c>
      <c r="C254" s="46">
        <v>242</v>
      </c>
      <c r="D254" s="4">
        <f t="shared" si="27"/>
        <v>15000</v>
      </c>
      <c r="E254" s="4">
        <f t="shared" si="31"/>
        <v>0</v>
      </c>
      <c r="F254" s="4">
        <f t="shared" si="28"/>
        <v>0</v>
      </c>
      <c r="G254" s="4">
        <f t="shared" si="29"/>
        <v>0</v>
      </c>
      <c r="H254" s="4">
        <f t="shared" si="24"/>
        <v>15000</v>
      </c>
      <c r="I254" s="26">
        <f t="shared" si="25"/>
        <v>0.25</v>
      </c>
      <c r="K254" s="49">
        <v>5.3499999999999999E-2</v>
      </c>
    </row>
    <row r="255" spans="1:11" ht="16.05" customHeight="1" x14ac:dyDescent="0.25">
      <c r="A255" s="48">
        <f t="shared" si="30"/>
        <v>50860</v>
      </c>
      <c r="B255" s="45" t="str">
        <f t="shared" si="26"/>
        <v>A255</v>
      </c>
      <c r="C255" s="46">
        <v>243</v>
      </c>
      <c r="D255" s="4">
        <f t="shared" si="27"/>
        <v>15000</v>
      </c>
      <c r="E255" s="4">
        <f t="shared" si="31"/>
        <v>0</v>
      </c>
      <c r="F255" s="4">
        <f t="shared" si="28"/>
        <v>0</v>
      </c>
      <c r="G255" s="4">
        <f t="shared" si="29"/>
        <v>0</v>
      </c>
      <c r="H255" s="4">
        <f t="shared" si="24"/>
        <v>15000</v>
      </c>
      <c r="I255" s="26">
        <f t="shared" si="25"/>
        <v>0.25</v>
      </c>
      <c r="K255" s="49">
        <v>5.3499999999999999E-2</v>
      </c>
    </row>
    <row r="256" spans="1:11" ht="16.05" customHeight="1" x14ac:dyDescent="0.25">
      <c r="A256" s="48">
        <f t="shared" si="30"/>
        <v>50890</v>
      </c>
      <c r="B256" s="45" t="str">
        <f t="shared" si="26"/>
        <v>A256</v>
      </c>
      <c r="C256" s="46">
        <v>244</v>
      </c>
      <c r="D256" s="4">
        <f t="shared" si="27"/>
        <v>15000</v>
      </c>
      <c r="E256" s="4">
        <f t="shared" si="31"/>
        <v>0</v>
      </c>
      <c r="F256" s="4">
        <f t="shared" si="28"/>
        <v>0</v>
      </c>
      <c r="G256" s="4">
        <f t="shared" si="29"/>
        <v>0</v>
      </c>
      <c r="H256" s="4">
        <f t="shared" si="24"/>
        <v>15000</v>
      </c>
      <c r="I256" s="26">
        <f t="shared" si="25"/>
        <v>0.25</v>
      </c>
      <c r="K256" s="49">
        <v>5.3499999999999999E-2</v>
      </c>
    </row>
    <row r="257" spans="1:11" ht="16.05" customHeight="1" x14ac:dyDescent="0.25">
      <c r="A257" s="48">
        <f t="shared" si="30"/>
        <v>50921</v>
      </c>
      <c r="B257" s="45" t="str">
        <f t="shared" si="26"/>
        <v>A257</v>
      </c>
      <c r="C257" s="46">
        <v>245</v>
      </c>
      <c r="D257" s="4">
        <f t="shared" si="27"/>
        <v>15000</v>
      </c>
      <c r="E257" s="4">
        <f t="shared" si="31"/>
        <v>0</v>
      </c>
      <c r="F257" s="4">
        <f t="shared" si="28"/>
        <v>0</v>
      </c>
      <c r="G257" s="4">
        <f t="shared" si="29"/>
        <v>0</v>
      </c>
      <c r="H257" s="4">
        <f t="shared" si="24"/>
        <v>15000</v>
      </c>
      <c r="I257" s="26">
        <f t="shared" si="25"/>
        <v>0.25</v>
      </c>
      <c r="K257" s="49">
        <v>5.3499999999999999E-2</v>
      </c>
    </row>
    <row r="258" spans="1:11" ht="16.05" customHeight="1" x14ac:dyDescent="0.25">
      <c r="A258" s="48">
        <f t="shared" si="30"/>
        <v>50951</v>
      </c>
      <c r="B258" s="45" t="str">
        <f t="shared" si="26"/>
        <v>A258</v>
      </c>
      <c r="C258" s="46">
        <v>246</v>
      </c>
      <c r="D258" s="4">
        <f t="shared" si="27"/>
        <v>15000</v>
      </c>
      <c r="E258" s="4">
        <f t="shared" si="31"/>
        <v>0</v>
      </c>
      <c r="F258" s="4">
        <f t="shared" si="28"/>
        <v>0</v>
      </c>
      <c r="G258" s="4">
        <f t="shared" si="29"/>
        <v>0</v>
      </c>
      <c r="H258" s="4">
        <f t="shared" si="24"/>
        <v>15000</v>
      </c>
      <c r="I258" s="26">
        <f t="shared" si="25"/>
        <v>0.25</v>
      </c>
      <c r="K258" s="49">
        <v>5.3499999999999999E-2</v>
      </c>
    </row>
    <row r="259" spans="1:11" ht="16.05" customHeight="1" x14ac:dyDescent="0.25">
      <c r="A259" s="48">
        <f t="shared" si="30"/>
        <v>50982</v>
      </c>
      <c r="B259" s="45" t="str">
        <f t="shared" si="26"/>
        <v>A259</v>
      </c>
      <c r="C259" s="46">
        <v>247</v>
      </c>
      <c r="D259" s="4">
        <f t="shared" si="27"/>
        <v>15000</v>
      </c>
      <c r="E259" s="4">
        <f t="shared" si="31"/>
        <v>0</v>
      </c>
      <c r="F259" s="4">
        <f t="shared" si="28"/>
        <v>0</v>
      </c>
      <c r="G259" s="4">
        <f t="shared" si="29"/>
        <v>0</v>
      </c>
      <c r="H259" s="4">
        <f t="shared" si="24"/>
        <v>15000</v>
      </c>
      <c r="I259" s="26">
        <f t="shared" si="25"/>
        <v>0.25</v>
      </c>
      <c r="K259" s="49">
        <v>5.3499999999999999E-2</v>
      </c>
    </row>
    <row r="260" spans="1:11" ht="16.05" customHeight="1" x14ac:dyDescent="0.25">
      <c r="A260" s="48">
        <f t="shared" si="30"/>
        <v>51013</v>
      </c>
      <c r="B260" s="45" t="str">
        <f t="shared" si="26"/>
        <v>A260</v>
      </c>
      <c r="C260" s="46">
        <v>248</v>
      </c>
      <c r="D260" s="4">
        <f t="shared" si="27"/>
        <v>15000</v>
      </c>
      <c r="E260" s="4">
        <f t="shared" si="31"/>
        <v>0</v>
      </c>
      <c r="F260" s="4">
        <f t="shared" si="28"/>
        <v>0</v>
      </c>
      <c r="G260" s="4">
        <f t="shared" si="29"/>
        <v>0</v>
      </c>
      <c r="H260" s="4">
        <f t="shared" si="24"/>
        <v>15000</v>
      </c>
      <c r="I260" s="26">
        <f t="shared" si="25"/>
        <v>0.25</v>
      </c>
      <c r="K260" s="49">
        <v>5.3499999999999999E-2</v>
      </c>
    </row>
    <row r="261" spans="1:11" ht="16.05" customHeight="1" x14ac:dyDescent="0.25">
      <c r="A261" s="48">
        <f t="shared" si="30"/>
        <v>51043</v>
      </c>
      <c r="B261" s="45" t="str">
        <f t="shared" si="26"/>
        <v>A261</v>
      </c>
      <c r="C261" s="46">
        <v>249</v>
      </c>
      <c r="D261" s="4">
        <f t="shared" si="27"/>
        <v>15000</v>
      </c>
      <c r="E261" s="4">
        <f t="shared" si="31"/>
        <v>0</v>
      </c>
      <c r="F261" s="4">
        <f t="shared" si="28"/>
        <v>0</v>
      </c>
      <c r="G261" s="4">
        <f t="shared" si="29"/>
        <v>0</v>
      </c>
      <c r="H261" s="4">
        <f t="shared" si="24"/>
        <v>15000</v>
      </c>
      <c r="I261" s="26">
        <f t="shared" si="25"/>
        <v>0.25</v>
      </c>
      <c r="K261" s="49">
        <v>5.3499999999999999E-2</v>
      </c>
    </row>
    <row r="262" spans="1:11" ht="16.05" customHeight="1" x14ac:dyDescent="0.25">
      <c r="A262" s="48">
        <f t="shared" si="30"/>
        <v>51074</v>
      </c>
      <c r="B262" s="45" t="str">
        <f t="shared" si="26"/>
        <v>A262</v>
      </c>
      <c r="C262" s="46">
        <v>250</v>
      </c>
      <c r="D262" s="4">
        <f t="shared" si="27"/>
        <v>15000</v>
      </c>
      <c r="E262" s="4">
        <f t="shared" si="31"/>
        <v>0</v>
      </c>
      <c r="F262" s="4">
        <f t="shared" si="28"/>
        <v>0</v>
      </c>
      <c r="G262" s="4">
        <f t="shared" si="29"/>
        <v>0</v>
      </c>
      <c r="H262" s="4">
        <f t="shared" si="24"/>
        <v>15000</v>
      </c>
      <c r="I262" s="26">
        <f t="shared" si="25"/>
        <v>0.25</v>
      </c>
      <c r="K262" s="49">
        <v>5.3499999999999999E-2</v>
      </c>
    </row>
    <row r="263" spans="1:11" ht="16.05" customHeight="1" x14ac:dyDescent="0.25">
      <c r="A263" s="48">
        <f t="shared" si="30"/>
        <v>51104</v>
      </c>
      <c r="B263" s="45" t="str">
        <f t="shared" si="26"/>
        <v>A263</v>
      </c>
      <c r="C263" s="46">
        <v>251</v>
      </c>
      <c r="D263" s="4">
        <f t="shared" si="27"/>
        <v>15000</v>
      </c>
      <c r="E263" s="4">
        <f t="shared" si="31"/>
        <v>0</v>
      </c>
      <c r="F263" s="4">
        <f t="shared" si="28"/>
        <v>0</v>
      </c>
      <c r="G263" s="4">
        <f t="shared" si="29"/>
        <v>0</v>
      </c>
      <c r="H263" s="4">
        <f t="shared" si="24"/>
        <v>15000</v>
      </c>
      <c r="I263" s="26">
        <f t="shared" si="25"/>
        <v>0.25</v>
      </c>
      <c r="K263" s="49">
        <v>5.3499999999999999E-2</v>
      </c>
    </row>
    <row r="264" spans="1:11" ht="16.05" customHeight="1" x14ac:dyDescent="0.25">
      <c r="A264" s="48">
        <f t="shared" si="30"/>
        <v>51135</v>
      </c>
      <c r="B264" s="45" t="str">
        <f t="shared" si="26"/>
        <v>A264</v>
      </c>
      <c r="C264" s="46">
        <v>252</v>
      </c>
      <c r="D264" s="4">
        <f t="shared" si="27"/>
        <v>15000</v>
      </c>
      <c r="E264" s="4">
        <f t="shared" si="31"/>
        <v>0</v>
      </c>
      <c r="F264" s="4">
        <f t="shared" si="28"/>
        <v>0</v>
      </c>
      <c r="G264" s="4">
        <f t="shared" si="29"/>
        <v>0</v>
      </c>
      <c r="H264" s="4">
        <f t="shared" si="24"/>
        <v>15000</v>
      </c>
      <c r="I264" s="26">
        <f t="shared" si="25"/>
        <v>0.25</v>
      </c>
      <c r="K264" s="49">
        <v>5.3499999999999999E-2</v>
      </c>
    </row>
    <row r="265" spans="1:11" ht="16.05" customHeight="1" x14ac:dyDescent="0.25">
      <c r="A265" s="48">
        <f t="shared" si="30"/>
        <v>51166</v>
      </c>
      <c r="B265" s="45" t="str">
        <f t="shared" si="26"/>
        <v>A265</v>
      </c>
      <c r="C265" s="46">
        <v>253</v>
      </c>
      <c r="D265" s="4">
        <f t="shared" si="27"/>
        <v>15000</v>
      </c>
      <c r="E265" s="4">
        <f t="shared" si="31"/>
        <v>0</v>
      </c>
      <c r="F265" s="4">
        <f t="shared" si="28"/>
        <v>0</v>
      </c>
      <c r="G265" s="4">
        <f t="shared" si="29"/>
        <v>0</v>
      </c>
      <c r="H265" s="4">
        <f t="shared" si="24"/>
        <v>15000</v>
      </c>
      <c r="I265" s="26">
        <f t="shared" si="25"/>
        <v>0.25</v>
      </c>
      <c r="K265" s="49">
        <v>5.3499999999999999E-2</v>
      </c>
    </row>
    <row r="266" spans="1:11" ht="16.05" customHeight="1" x14ac:dyDescent="0.25">
      <c r="A266" s="48">
        <f t="shared" si="30"/>
        <v>51195</v>
      </c>
      <c r="B266" s="45" t="str">
        <f t="shared" si="26"/>
        <v>A266</v>
      </c>
      <c r="C266" s="46">
        <v>254</v>
      </c>
      <c r="D266" s="4">
        <f t="shared" si="27"/>
        <v>15000</v>
      </c>
      <c r="E266" s="4">
        <f t="shared" si="31"/>
        <v>0</v>
      </c>
      <c r="F266" s="4">
        <f t="shared" si="28"/>
        <v>0</v>
      </c>
      <c r="G266" s="4">
        <f t="shared" si="29"/>
        <v>0</v>
      </c>
      <c r="H266" s="4">
        <f t="shared" si="24"/>
        <v>15000</v>
      </c>
      <c r="I266" s="26">
        <f t="shared" si="25"/>
        <v>0.25</v>
      </c>
      <c r="K266" s="49">
        <v>5.3499999999999999E-2</v>
      </c>
    </row>
    <row r="267" spans="1:11" ht="16.05" customHeight="1" x14ac:dyDescent="0.25">
      <c r="A267" s="48">
        <f t="shared" si="30"/>
        <v>51226</v>
      </c>
      <c r="B267" s="45" t="str">
        <f t="shared" si="26"/>
        <v>A267</v>
      </c>
      <c r="C267" s="46">
        <v>255</v>
      </c>
      <c r="D267" s="4">
        <f t="shared" si="27"/>
        <v>15000</v>
      </c>
      <c r="E267" s="4">
        <f t="shared" si="31"/>
        <v>0</v>
      </c>
      <c r="F267" s="4">
        <f t="shared" si="28"/>
        <v>0</v>
      </c>
      <c r="G267" s="4">
        <f t="shared" si="29"/>
        <v>0</v>
      </c>
      <c r="H267" s="4">
        <f t="shared" si="24"/>
        <v>15000</v>
      </c>
      <c r="I267" s="26">
        <f t="shared" si="25"/>
        <v>0.25</v>
      </c>
      <c r="K267" s="49">
        <v>5.3499999999999999E-2</v>
      </c>
    </row>
    <row r="268" spans="1:11" ht="16.05" customHeight="1" x14ac:dyDescent="0.25">
      <c r="A268" s="48">
        <f t="shared" si="30"/>
        <v>51256</v>
      </c>
      <c r="B268" s="45" t="str">
        <f t="shared" si="26"/>
        <v>A268</v>
      </c>
      <c r="C268" s="46">
        <v>256</v>
      </c>
      <c r="D268" s="4">
        <f t="shared" si="27"/>
        <v>15000</v>
      </c>
      <c r="E268" s="4">
        <f t="shared" si="31"/>
        <v>0</v>
      </c>
      <c r="F268" s="4">
        <f t="shared" si="28"/>
        <v>0</v>
      </c>
      <c r="G268" s="4">
        <f t="shared" si="29"/>
        <v>0</v>
      </c>
      <c r="H268" s="4">
        <f t="shared" si="24"/>
        <v>15000</v>
      </c>
      <c r="I268" s="26">
        <f t="shared" si="25"/>
        <v>0.25</v>
      </c>
      <c r="K268" s="49">
        <v>5.3499999999999999E-2</v>
      </c>
    </row>
    <row r="269" spans="1:11" ht="16.05" customHeight="1" x14ac:dyDescent="0.25">
      <c r="A269" s="48">
        <f t="shared" si="30"/>
        <v>51287</v>
      </c>
      <c r="B269" s="45" t="str">
        <f t="shared" si="26"/>
        <v>A269</v>
      </c>
      <c r="C269" s="46">
        <v>257</v>
      </c>
      <c r="D269" s="4">
        <f t="shared" si="27"/>
        <v>15000</v>
      </c>
      <c r="E269" s="4">
        <f t="shared" si="31"/>
        <v>0</v>
      </c>
      <c r="F269" s="4">
        <f t="shared" si="28"/>
        <v>0</v>
      </c>
      <c r="G269" s="4">
        <f t="shared" si="29"/>
        <v>0</v>
      </c>
      <c r="H269" s="4">
        <f t="shared" ref="H269:H332" si="32">D269-G269</f>
        <v>15000</v>
      </c>
      <c r="I269" s="26">
        <f t="shared" ref="I269:I332" si="33">H269/$D$4</f>
        <v>0.25</v>
      </c>
      <c r="K269" s="49">
        <v>5.3499999999999999E-2</v>
      </c>
    </row>
    <row r="270" spans="1:11" ht="16.05" customHeight="1" x14ac:dyDescent="0.25">
      <c r="A270" s="48">
        <f t="shared" si="30"/>
        <v>51317</v>
      </c>
      <c r="B270" s="45" t="str">
        <f t="shared" ref="B270:B333" si="34">"A"&amp;ROW(A270)</f>
        <v>A270</v>
      </c>
      <c r="C270" s="46">
        <v>258</v>
      </c>
      <c r="D270" s="4">
        <f t="shared" ref="D270:D333" si="35">IF(ROUND(H269,0)&gt;0,H269,0)</f>
        <v>15000</v>
      </c>
      <c r="E270" s="4">
        <f t="shared" si="31"/>
        <v>0</v>
      </c>
      <c r="F270" s="4">
        <f t="shared" ref="F270:F333" si="36">IF($D$6+1-C270&lt;=0,0,IF($D$9="Beginning",(D270-E270)*K270/12,D270*K270/12))</f>
        <v>0</v>
      </c>
      <c r="G270" s="4">
        <f t="shared" ref="G270:G333" si="37">IF(ROUND($D$6+1-C270,2)&lt;=0,0,E270-F270)</f>
        <v>0</v>
      </c>
      <c r="H270" s="4">
        <f t="shared" si="32"/>
        <v>15000</v>
      </c>
      <c r="I270" s="26">
        <f t="shared" si="33"/>
        <v>0.25</v>
      </c>
      <c r="K270" s="49">
        <v>5.3499999999999999E-2</v>
      </c>
    </row>
    <row r="271" spans="1:11" ht="16.05" customHeight="1" x14ac:dyDescent="0.25">
      <c r="A271" s="48">
        <f t="shared" ref="A271:A334" si="38">DATE(YEAR(A270),MONTH(A270)+2,1-1)</f>
        <v>51348</v>
      </c>
      <c r="B271" s="45" t="str">
        <f t="shared" si="34"/>
        <v>A271</v>
      </c>
      <c r="C271" s="46">
        <v>259</v>
      </c>
      <c r="D271" s="4">
        <f t="shared" si="35"/>
        <v>15000</v>
      </c>
      <c r="E271" s="4">
        <f t="shared" ref="E271:E334" si="39">IF($D$6+1-C271&lt;=0,0,IF($D$9="Beginning",PMT(K270/12,$D$6+1-C271,-(D270-E270),-PV(K270/12,1,0,$D$10),0),PMT(K271/12,$D$6+1-C271,-D271,$D$10,0)))</f>
        <v>0</v>
      </c>
      <c r="F271" s="4">
        <f t="shared" si="36"/>
        <v>0</v>
      </c>
      <c r="G271" s="4">
        <f t="shared" si="37"/>
        <v>0</v>
      </c>
      <c r="H271" s="4">
        <f t="shared" si="32"/>
        <v>15000</v>
      </c>
      <c r="I271" s="26">
        <f t="shared" si="33"/>
        <v>0.25</v>
      </c>
      <c r="K271" s="49">
        <v>5.3499999999999999E-2</v>
      </c>
    </row>
    <row r="272" spans="1:11" ht="16.05" customHeight="1" x14ac:dyDescent="0.25">
      <c r="A272" s="48">
        <f t="shared" si="38"/>
        <v>51379</v>
      </c>
      <c r="B272" s="45" t="str">
        <f t="shared" si="34"/>
        <v>A272</v>
      </c>
      <c r="C272" s="46">
        <v>260</v>
      </c>
      <c r="D272" s="4">
        <f t="shared" si="35"/>
        <v>15000</v>
      </c>
      <c r="E272" s="4">
        <f t="shared" si="39"/>
        <v>0</v>
      </c>
      <c r="F272" s="4">
        <f t="shared" si="36"/>
        <v>0</v>
      </c>
      <c r="G272" s="4">
        <f t="shared" si="37"/>
        <v>0</v>
      </c>
      <c r="H272" s="4">
        <f t="shared" si="32"/>
        <v>15000</v>
      </c>
      <c r="I272" s="26">
        <f t="shared" si="33"/>
        <v>0.25</v>
      </c>
      <c r="K272" s="49">
        <v>5.3499999999999999E-2</v>
      </c>
    </row>
    <row r="273" spans="1:11" ht="16.05" customHeight="1" x14ac:dyDescent="0.25">
      <c r="A273" s="48">
        <f t="shared" si="38"/>
        <v>51409</v>
      </c>
      <c r="B273" s="45" t="str">
        <f t="shared" si="34"/>
        <v>A273</v>
      </c>
      <c r="C273" s="46">
        <v>261</v>
      </c>
      <c r="D273" s="4">
        <f t="shared" si="35"/>
        <v>15000</v>
      </c>
      <c r="E273" s="4">
        <f t="shared" si="39"/>
        <v>0</v>
      </c>
      <c r="F273" s="4">
        <f t="shared" si="36"/>
        <v>0</v>
      </c>
      <c r="G273" s="4">
        <f t="shared" si="37"/>
        <v>0</v>
      </c>
      <c r="H273" s="4">
        <f t="shared" si="32"/>
        <v>15000</v>
      </c>
      <c r="I273" s="26">
        <f t="shared" si="33"/>
        <v>0.25</v>
      </c>
      <c r="K273" s="49">
        <v>5.3499999999999999E-2</v>
      </c>
    </row>
    <row r="274" spans="1:11" ht="16.05" customHeight="1" x14ac:dyDescent="0.25">
      <c r="A274" s="48">
        <f t="shared" si="38"/>
        <v>51440</v>
      </c>
      <c r="B274" s="45" t="str">
        <f t="shared" si="34"/>
        <v>A274</v>
      </c>
      <c r="C274" s="46">
        <v>262</v>
      </c>
      <c r="D274" s="4">
        <f t="shared" si="35"/>
        <v>15000</v>
      </c>
      <c r="E274" s="4">
        <f t="shared" si="39"/>
        <v>0</v>
      </c>
      <c r="F274" s="4">
        <f t="shared" si="36"/>
        <v>0</v>
      </c>
      <c r="G274" s="4">
        <f t="shared" si="37"/>
        <v>0</v>
      </c>
      <c r="H274" s="4">
        <f t="shared" si="32"/>
        <v>15000</v>
      </c>
      <c r="I274" s="26">
        <f t="shared" si="33"/>
        <v>0.25</v>
      </c>
      <c r="K274" s="49">
        <v>5.3499999999999999E-2</v>
      </c>
    </row>
    <row r="275" spans="1:11" ht="16.05" customHeight="1" x14ac:dyDescent="0.25">
      <c r="A275" s="48">
        <f t="shared" si="38"/>
        <v>51470</v>
      </c>
      <c r="B275" s="45" t="str">
        <f t="shared" si="34"/>
        <v>A275</v>
      </c>
      <c r="C275" s="46">
        <v>263</v>
      </c>
      <c r="D275" s="4">
        <f t="shared" si="35"/>
        <v>15000</v>
      </c>
      <c r="E275" s="4">
        <f t="shared" si="39"/>
        <v>0</v>
      </c>
      <c r="F275" s="4">
        <f t="shared" si="36"/>
        <v>0</v>
      </c>
      <c r="G275" s="4">
        <f t="shared" si="37"/>
        <v>0</v>
      </c>
      <c r="H275" s="4">
        <f t="shared" si="32"/>
        <v>15000</v>
      </c>
      <c r="I275" s="26">
        <f t="shared" si="33"/>
        <v>0.25</v>
      </c>
      <c r="K275" s="49">
        <v>5.3499999999999999E-2</v>
      </c>
    </row>
    <row r="276" spans="1:11" ht="16.05" customHeight="1" x14ac:dyDescent="0.25">
      <c r="A276" s="48">
        <f t="shared" si="38"/>
        <v>51501</v>
      </c>
      <c r="B276" s="45" t="str">
        <f t="shared" si="34"/>
        <v>A276</v>
      </c>
      <c r="C276" s="46">
        <v>264</v>
      </c>
      <c r="D276" s="4">
        <f t="shared" si="35"/>
        <v>15000</v>
      </c>
      <c r="E276" s="4">
        <f t="shared" si="39"/>
        <v>0</v>
      </c>
      <c r="F276" s="4">
        <f t="shared" si="36"/>
        <v>0</v>
      </c>
      <c r="G276" s="4">
        <f t="shared" si="37"/>
        <v>0</v>
      </c>
      <c r="H276" s="4">
        <f t="shared" si="32"/>
        <v>15000</v>
      </c>
      <c r="I276" s="26">
        <f t="shared" si="33"/>
        <v>0.25</v>
      </c>
      <c r="K276" s="49">
        <v>5.3499999999999999E-2</v>
      </c>
    </row>
    <row r="277" spans="1:11" ht="16.05" customHeight="1" x14ac:dyDescent="0.25">
      <c r="A277" s="48">
        <f t="shared" si="38"/>
        <v>51532</v>
      </c>
      <c r="B277" s="45" t="str">
        <f t="shared" si="34"/>
        <v>A277</v>
      </c>
      <c r="C277" s="46">
        <v>265</v>
      </c>
      <c r="D277" s="4">
        <f t="shared" si="35"/>
        <v>15000</v>
      </c>
      <c r="E277" s="4">
        <f t="shared" si="39"/>
        <v>0</v>
      </c>
      <c r="F277" s="4">
        <f t="shared" si="36"/>
        <v>0</v>
      </c>
      <c r="G277" s="4">
        <f t="shared" si="37"/>
        <v>0</v>
      </c>
      <c r="H277" s="4">
        <f t="shared" si="32"/>
        <v>15000</v>
      </c>
      <c r="I277" s="26">
        <f t="shared" si="33"/>
        <v>0.25</v>
      </c>
      <c r="K277" s="49">
        <v>5.3499999999999999E-2</v>
      </c>
    </row>
    <row r="278" spans="1:11" ht="16.05" customHeight="1" x14ac:dyDescent="0.25">
      <c r="A278" s="48">
        <f t="shared" si="38"/>
        <v>51560</v>
      </c>
      <c r="B278" s="45" t="str">
        <f t="shared" si="34"/>
        <v>A278</v>
      </c>
      <c r="C278" s="46">
        <v>266</v>
      </c>
      <c r="D278" s="4">
        <f t="shared" si="35"/>
        <v>15000</v>
      </c>
      <c r="E278" s="4">
        <f t="shared" si="39"/>
        <v>0</v>
      </c>
      <c r="F278" s="4">
        <f t="shared" si="36"/>
        <v>0</v>
      </c>
      <c r="G278" s="4">
        <f t="shared" si="37"/>
        <v>0</v>
      </c>
      <c r="H278" s="4">
        <f t="shared" si="32"/>
        <v>15000</v>
      </c>
      <c r="I278" s="26">
        <f t="shared" si="33"/>
        <v>0.25</v>
      </c>
      <c r="K278" s="49">
        <v>5.3499999999999999E-2</v>
      </c>
    </row>
    <row r="279" spans="1:11" ht="16.05" customHeight="1" x14ac:dyDescent="0.25">
      <c r="A279" s="48">
        <f t="shared" si="38"/>
        <v>51591</v>
      </c>
      <c r="B279" s="45" t="str">
        <f t="shared" si="34"/>
        <v>A279</v>
      </c>
      <c r="C279" s="46">
        <v>267</v>
      </c>
      <c r="D279" s="4">
        <f t="shared" si="35"/>
        <v>15000</v>
      </c>
      <c r="E279" s="4">
        <f t="shared" si="39"/>
        <v>0</v>
      </c>
      <c r="F279" s="4">
        <f t="shared" si="36"/>
        <v>0</v>
      </c>
      <c r="G279" s="4">
        <f t="shared" si="37"/>
        <v>0</v>
      </c>
      <c r="H279" s="4">
        <f t="shared" si="32"/>
        <v>15000</v>
      </c>
      <c r="I279" s="26">
        <f t="shared" si="33"/>
        <v>0.25</v>
      </c>
      <c r="K279" s="49">
        <v>5.3499999999999999E-2</v>
      </c>
    </row>
    <row r="280" spans="1:11" ht="16.05" customHeight="1" x14ac:dyDescent="0.25">
      <c r="A280" s="48">
        <f t="shared" si="38"/>
        <v>51621</v>
      </c>
      <c r="B280" s="45" t="str">
        <f t="shared" si="34"/>
        <v>A280</v>
      </c>
      <c r="C280" s="46">
        <v>268</v>
      </c>
      <c r="D280" s="4">
        <f t="shared" si="35"/>
        <v>15000</v>
      </c>
      <c r="E280" s="4">
        <f t="shared" si="39"/>
        <v>0</v>
      </c>
      <c r="F280" s="4">
        <f t="shared" si="36"/>
        <v>0</v>
      </c>
      <c r="G280" s="4">
        <f t="shared" si="37"/>
        <v>0</v>
      </c>
      <c r="H280" s="4">
        <f t="shared" si="32"/>
        <v>15000</v>
      </c>
      <c r="I280" s="26">
        <f t="shared" si="33"/>
        <v>0.25</v>
      </c>
      <c r="K280" s="49">
        <v>5.3499999999999999E-2</v>
      </c>
    </row>
    <row r="281" spans="1:11" ht="16.05" customHeight="1" x14ac:dyDescent="0.25">
      <c r="A281" s="48">
        <f t="shared" si="38"/>
        <v>51652</v>
      </c>
      <c r="B281" s="45" t="str">
        <f t="shared" si="34"/>
        <v>A281</v>
      </c>
      <c r="C281" s="46">
        <v>269</v>
      </c>
      <c r="D281" s="4">
        <f t="shared" si="35"/>
        <v>15000</v>
      </c>
      <c r="E281" s="4">
        <f t="shared" si="39"/>
        <v>0</v>
      </c>
      <c r="F281" s="4">
        <f t="shared" si="36"/>
        <v>0</v>
      </c>
      <c r="G281" s="4">
        <f t="shared" si="37"/>
        <v>0</v>
      </c>
      <c r="H281" s="4">
        <f t="shared" si="32"/>
        <v>15000</v>
      </c>
      <c r="I281" s="26">
        <f t="shared" si="33"/>
        <v>0.25</v>
      </c>
      <c r="K281" s="49">
        <v>5.3499999999999999E-2</v>
      </c>
    </row>
    <row r="282" spans="1:11" ht="16.05" customHeight="1" x14ac:dyDescent="0.25">
      <c r="A282" s="48">
        <f t="shared" si="38"/>
        <v>51682</v>
      </c>
      <c r="B282" s="45" t="str">
        <f t="shared" si="34"/>
        <v>A282</v>
      </c>
      <c r="C282" s="46">
        <v>270</v>
      </c>
      <c r="D282" s="4">
        <f t="shared" si="35"/>
        <v>15000</v>
      </c>
      <c r="E282" s="4">
        <f t="shared" si="39"/>
        <v>0</v>
      </c>
      <c r="F282" s="4">
        <f t="shared" si="36"/>
        <v>0</v>
      </c>
      <c r="G282" s="4">
        <f t="shared" si="37"/>
        <v>0</v>
      </c>
      <c r="H282" s="4">
        <f t="shared" si="32"/>
        <v>15000</v>
      </c>
      <c r="I282" s="26">
        <f t="shared" si="33"/>
        <v>0.25</v>
      </c>
      <c r="K282" s="49">
        <v>5.3499999999999999E-2</v>
      </c>
    </row>
    <row r="283" spans="1:11" ht="16.05" customHeight="1" x14ac:dyDescent="0.25">
      <c r="A283" s="48">
        <f t="shared" si="38"/>
        <v>51713</v>
      </c>
      <c r="B283" s="45" t="str">
        <f t="shared" si="34"/>
        <v>A283</v>
      </c>
      <c r="C283" s="46">
        <v>271</v>
      </c>
      <c r="D283" s="4">
        <f t="shared" si="35"/>
        <v>15000</v>
      </c>
      <c r="E283" s="4">
        <f t="shared" si="39"/>
        <v>0</v>
      </c>
      <c r="F283" s="4">
        <f t="shared" si="36"/>
        <v>0</v>
      </c>
      <c r="G283" s="4">
        <f t="shared" si="37"/>
        <v>0</v>
      </c>
      <c r="H283" s="4">
        <f t="shared" si="32"/>
        <v>15000</v>
      </c>
      <c r="I283" s="26">
        <f t="shared" si="33"/>
        <v>0.25</v>
      </c>
      <c r="K283" s="49">
        <v>5.3499999999999999E-2</v>
      </c>
    </row>
    <row r="284" spans="1:11" ht="16.05" customHeight="1" x14ac:dyDescent="0.25">
      <c r="A284" s="48">
        <f t="shared" si="38"/>
        <v>51744</v>
      </c>
      <c r="B284" s="45" t="str">
        <f t="shared" si="34"/>
        <v>A284</v>
      </c>
      <c r="C284" s="46">
        <v>272</v>
      </c>
      <c r="D284" s="4">
        <f t="shared" si="35"/>
        <v>15000</v>
      </c>
      <c r="E284" s="4">
        <f t="shared" si="39"/>
        <v>0</v>
      </c>
      <c r="F284" s="4">
        <f t="shared" si="36"/>
        <v>0</v>
      </c>
      <c r="G284" s="4">
        <f t="shared" si="37"/>
        <v>0</v>
      </c>
      <c r="H284" s="4">
        <f t="shared" si="32"/>
        <v>15000</v>
      </c>
      <c r="I284" s="26">
        <f t="shared" si="33"/>
        <v>0.25</v>
      </c>
      <c r="K284" s="49">
        <v>5.3499999999999999E-2</v>
      </c>
    </row>
    <row r="285" spans="1:11" ht="16.05" customHeight="1" x14ac:dyDescent="0.25">
      <c r="A285" s="48">
        <f t="shared" si="38"/>
        <v>51774</v>
      </c>
      <c r="B285" s="45" t="str">
        <f t="shared" si="34"/>
        <v>A285</v>
      </c>
      <c r="C285" s="46">
        <v>273</v>
      </c>
      <c r="D285" s="4">
        <f t="shared" si="35"/>
        <v>15000</v>
      </c>
      <c r="E285" s="4">
        <f t="shared" si="39"/>
        <v>0</v>
      </c>
      <c r="F285" s="4">
        <f t="shared" si="36"/>
        <v>0</v>
      </c>
      <c r="G285" s="4">
        <f t="shared" si="37"/>
        <v>0</v>
      </c>
      <c r="H285" s="4">
        <f t="shared" si="32"/>
        <v>15000</v>
      </c>
      <c r="I285" s="26">
        <f t="shared" si="33"/>
        <v>0.25</v>
      </c>
      <c r="K285" s="49">
        <v>5.3499999999999999E-2</v>
      </c>
    </row>
    <row r="286" spans="1:11" ht="16.05" customHeight="1" x14ac:dyDescent="0.25">
      <c r="A286" s="48">
        <f t="shared" si="38"/>
        <v>51805</v>
      </c>
      <c r="B286" s="45" t="str">
        <f t="shared" si="34"/>
        <v>A286</v>
      </c>
      <c r="C286" s="46">
        <v>274</v>
      </c>
      <c r="D286" s="4">
        <f t="shared" si="35"/>
        <v>15000</v>
      </c>
      <c r="E286" s="4">
        <f t="shared" si="39"/>
        <v>0</v>
      </c>
      <c r="F286" s="4">
        <f t="shared" si="36"/>
        <v>0</v>
      </c>
      <c r="G286" s="4">
        <f t="shared" si="37"/>
        <v>0</v>
      </c>
      <c r="H286" s="4">
        <f t="shared" si="32"/>
        <v>15000</v>
      </c>
      <c r="I286" s="26">
        <f t="shared" si="33"/>
        <v>0.25</v>
      </c>
      <c r="K286" s="49">
        <v>5.3499999999999999E-2</v>
      </c>
    </row>
    <row r="287" spans="1:11" ht="16.05" customHeight="1" x14ac:dyDescent="0.25">
      <c r="A287" s="48">
        <f t="shared" si="38"/>
        <v>51835</v>
      </c>
      <c r="B287" s="45" t="str">
        <f t="shared" si="34"/>
        <v>A287</v>
      </c>
      <c r="C287" s="46">
        <v>275</v>
      </c>
      <c r="D287" s="4">
        <f t="shared" si="35"/>
        <v>15000</v>
      </c>
      <c r="E287" s="4">
        <f t="shared" si="39"/>
        <v>0</v>
      </c>
      <c r="F287" s="4">
        <f t="shared" si="36"/>
        <v>0</v>
      </c>
      <c r="G287" s="4">
        <f t="shared" si="37"/>
        <v>0</v>
      </c>
      <c r="H287" s="4">
        <f t="shared" si="32"/>
        <v>15000</v>
      </c>
      <c r="I287" s="26">
        <f t="shared" si="33"/>
        <v>0.25</v>
      </c>
      <c r="K287" s="49">
        <v>5.3499999999999999E-2</v>
      </c>
    </row>
    <row r="288" spans="1:11" ht="16.05" customHeight="1" x14ac:dyDescent="0.25">
      <c r="A288" s="48">
        <f t="shared" si="38"/>
        <v>51866</v>
      </c>
      <c r="B288" s="45" t="str">
        <f t="shared" si="34"/>
        <v>A288</v>
      </c>
      <c r="C288" s="46">
        <v>276</v>
      </c>
      <c r="D288" s="4">
        <f t="shared" si="35"/>
        <v>15000</v>
      </c>
      <c r="E288" s="4">
        <f t="shared" si="39"/>
        <v>0</v>
      </c>
      <c r="F288" s="4">
        <f t="shared" si="36"/>
        <v>0</v>
      </c>
      <c r="G288" s="4">
        <f t="shared" si="37"/>
        <v>0</v>
      </c>
      <c r="H288" s="4">
        <f t="shared" si="32"/>
        <v>15000</v>
      </c>
      <c r="I288" s="26">
        <f t="shared" si="33"/>
        <v>0.25</v>
      </c>
      <c r="K288" s="49">
        <v>5.3499999999999999E-2</v>
      </c>
    </row>
    <row r="289" spans="1:11" ht="16.05" customHeight="1" x14ac:dyDescent="0.25">
      <c r="A289" s="48">
        <f t="shared" si="38"/>
        <v>51897</v>
      </c>
      <c r="B289" s="45" t="str">
        <f t="shared" si="34"/>
        <v>A289</v>
      </c>
      <c r="C289" s="46">
        <v>277</v>
      </c>
      <c r="D289" s="4">
        <f t="shared" si="35"/>
        <v>15000</v>
      </c>
      <c r="E289" s="4">
        <f t="shared" si="39"/>
        <v>0</v>
      </c>
      <c r="F289" s="4">
        <f t="shared" si="36"/>
        <v>0</v>
      </c>
      <c r="G289" s="4">
        <f t="shared" si="37"/>
        <v>0</v>
      </c>
      <c r="H289" s="4">
        <f t="shared" si="32"/>
        <v>15000</v>
      </c>
      <c r="I289" s="26">
        <f t="shared" si="33"/>
        <v>0.25</v>
      </c>
      <c r="K289" s="49">
        <v>5.3499999999999999E-2</v>
      </c>
    </row>
    <row r="290" spans="1:11" ht="16.05" customHeight="1" x14ac:dyDescent="0.25">
      <c r="A290" s="48">
        <f t="shared" si="38"/>
        <v>51925</v>
      </c>
      <c r="B290" s="45" t="str">
        <f t="shared" si="34"/>
        <v>A290</v>
      </c>
      <c r="C290" s="46">
        <v>278</v>
      </c>
      <c r="D290" s="4">
        <f t="shared" si="35"/>
        <v>15000</v>
      </c>
      <c r="E290" s="4">
        <f t="shared" si="39"/>
        <v>0</v>
      </c>
      <c r="F290" s="4">
        <f t="shared" si="36"/>
        <v>0</v>
      </c>
      <c r="G290" s="4">
        <f t="shared" si="37"/>
        <v>0</v>
      </c>
      <c r="H290" s="4">
        <f t="shared" si="32"/>
        <v>15000</v>
      </c>
      <c r="I290" s="26">
        <f t="shared" si="33"/>
        <v>0.25</v>
      </c>
      <c r="K290" s="49">
        <v>5.3499999999999999E-2</v>
      </c>
    </row>
    <row r="291" spans="1:11" ht="16.05" customHeight="1" x14ac:dyDescent="0.25">
      <c r="A291" s="48">
        <f t="shared" si="38"/>
        <v>51956</v>
      </c>
      <c r="B291" s="45" t="str">
        <f t="shared" si="34"/>
        <v>A291</v>
      </c>
      <c r="C291" s="46">
        <v>279</v>
      </c>
      <c r="D291" s="4">
        <f t="shared" si="35"/>
        <v>15000</v>
      </c>
      <c r="E291" s="4">
        <f t="shared" si="39"/>
        <v>0</v>
      </c>
      <c r="F291" s="4">
        <f t="shared" si="36"/>
        <v>0</v>
      </c>
      <c r="G291" s="4">
        <f t="shared" si="37"/>
        <v>0</v>
      </c>
      <c r="H291" s="4">
        <f t="shared" si="32"/>
        <v>15000</v>
      </c>
      <c r="I291" s="26">
        <f t="shared" si="33"/>
        <v>0.25</v>
      </c>
      <c r="K291" s="49">
        <v>5.3499999999999999E-2</v>
      </c>
    </row>
    <row r="292" spans="1:11" ht="16.05" customHeight="1" x14ac:dyDescent="0.25">
      <c r="A292" s="48">
        <f t="shared" si="38"/>
        <v>51986</v>
      </c>
      <c r="B292" s="45" t="str">
        <f t="shared" si="34"/>
        <v>A292</v>
      </c>
      <c r="C292" s="46">
        <v>280</v>
      </c>
      <c r="D292" s="4">
        <f t="shared" si="35"/>
        <v>15000</v>
      </c>
      <c r="E292" s="4">
        <f t="shared" si="39"/>
        <v>0</v>
      </c>
      <c r="F292" s="4">
        <f t="shared" si="36"/>
        <v>0</v>
      </c>
      <c r="G292" s="4">
        <f t="shared" si="37"/>
        <v>0</v>
      </c>
      <c r="H292" s="4">
        <f t="shared" si="32"/>
        <v>15000</v>
      </c>
      <c r="I292" s="26">
        <f t="shared" si="33"/>
        <v>0.25</v>
      </c>
      <c r="K292" s="49">
        <v>5.3499999999999999E-2</v>
      </c>
    </row>
    <row r="293" spans="1:11" ht="16.05" customHeight="1" x14ac:dyDescent="0.25">
      <c r="A293" s="48">
        <f t="shared" si="38"/>
        <v>52017</v>
      </c>
      <c r="B293" s="45" t="str">
        <f t="shared" si="34"/>
        <v>A293</v>
      </c>
      <c r="C293" s="46">
        <v>281</v>
      </c>
      <c r="D293" s="4">
        <f t="shared" si="35"/>
        <v>15000</v>
      </c>
      <c r="E293" s="4">
        <f t="shared" si="39"/>
        <v>0</v>
      </c>
      <c r="F293" s="4">
        <f t="shared" si="36"/>
        <v>0</v>
      </c>
      <c r="G293" s="4">
        <f t="shared" si="37"/>
        <v>0</v>
      </c>
      <c r="H293" s="4">
        <f t="shared" si="32"/>
        <v>15000</v>
      </c>
      <c r="I293" s="26">
        <f t="shared" si="33"/>
        <v>0.25</v>
      </c>
      <c r="K293" s="49">
        <v>5.3499999999999999E-2</v>
      </c>
    </row>
    <row r="294" spans="1:11" ht="16.05" customHeight="1" x14ac:dyDescent="0.25">
      <c r="A294" s="48">
        <f t="shared" si="38"/>
        <v>52047</v>
      </c>
      <c r="B294" s="45" t="str">
        <f t="shared" si="34"/>
        <v>A294</v>
      </c>
      <c r="C294" s="46">
        <v>282</v>
      </c>
      <c r="D294" s="4">
        <f t="shared" si="35"/>
        <v>15000</v>
      </c>
      <c r="E294" s="4">
        <f t="shared" si="39"/>
        <v>0</v>
      </c>
      <c r="F294" s="4">
        <f t="shared" si="36"/>
        <v>0</v>
      </c>
      <c r="G294" s="4">
        <f t="shared" si="37"/>
        <v>0</v>
      </c>
      <c r="H294" s="4">
        <f t="shared" si="32"/>
        <v>15000</v>
      </c>
      <c r="I294" s="26">
        <f t="shared" si="33"/>
        <v>0.25</v>
      </c>
      <c r="K294" s="49">
        <v>5.3499999999999999E-2</v>
      </c>
    </row>
    <row r="295" spans="1:11" ht="16.05" customHeight="1" x14ac:dyDescent="0.25">
      <c r="A295" s="48">
        <f t="shared" si="38"/>
        <v>52078</v>
      </c>
      <c r="B295" s="45" t="str">
        <f t="shared" si="34"/>
        <v>A295</v>
      </c>
      <c r="C295" s="46">
        <v>283</v>
      </c>
      <c r="D295" s="4">
        <f t="shared" si="35"/>
        <v>15000</v>
      </c>
      <c r="E295" s="4">
        <f t="shared" si="39"/>
        <v>0</v>
      </c>
      <c r="F295" s="4">
        <f t="shared" si="36"/>
        <v>0</v>
      </c>
      <c r="G295" s="4">
        <f t="shared" si="37"/>
        <v>0</v>
      </c>
      <c r="H295" s="4">
        <f t="shared" si="32"/>
        <v>15000</v>
      </c>
      <c r="I295" s="26">
        <f t="shared" si="33"/>
        <v>0.25</v>
      </c>
      <c r="K295" s="49">
        <v>5.3499999999999999E-2</v>
      </c>
    </row>
    <row r="296" spans="1:11" ht="16.05" customHeight="1" x14ac:dyDescent="0.25">
      <c r="A296" s="48">
        <f t="shared" si="38"/>
        <v>52109</v>
      </c>
      <c r="B296" s="45" t="str">
        <f t="shared" si="34"/>
        <v>A296</v>
      </c>
      <c r="C296" s="46">
        <v>284</v>
      </c>
      <c r="D296" s="4">
        <f t="shared" si="35"/>
        <v>15000</v>
      </c>
      <c r="E296" s="4">
        <f t="shared" si="39"/>
        <v>0</v>
      </c>
      <c r="F296" s="4">
        <f t="shared" si="36"/>
        <v>0</v>
      </c>
      <c r="G296" s="4">
        <f t="shared" si="37"/>
        <v>0</v>
      </c>
      <c r="H296" s="4">
        <f t="shared" si="32"/>
        <v>15000</v>
      </c>
      <c r="I296" s="26">
        <f t="shared" si="33"/>
        <v>0.25</v>
      </c>
      <c r="K296" s="49">
        <v>5.3499999999999999E-2</v>
      </c>
    </row>
    <row r="297" spans="1:11" ht="16.05" customHeight="1" x14ac:dyDescent="0.25">
      <c r="A297" s="48">
        <f t="shared" si="38"/>
        <v>52139</v>
      </c>
      <c r="B297" s="45" t="str">
        <f t="shared" si="34"/>
        <v>A297</v>
      </c>
      <c r="C297" s="46">
        <v>285</v>
      </c>
      <c r="D297" s="4">
        <f t="shared" si="35"/>
        <v>15000</v>
      </c>
      <c r="E297" s="4">
        <f t="shared" si="39"/>
        <v>0</v>
      </c>
      <c r="F297" s="4">
        <f t="shared" si="36"/>
        <v>0</v>
      </c>
      <c r="G297" s="4">
        <f t="shared" si="37"/>
        <v>0</v>
      </c>
      <c r="H297" s="4">
        <f t="shared" si="32"/>
        <v>15000</v>
      </c>
      <c r="I297" s="26">
        <f t="shared" si="33"/>
        <v>0.25</v>
      </c>
      <c r="K297" s="49">
        <v>5.3499999999999999E-2</v>
      </c>
    </row>
    <row r="298" spans="1:11" ht="16.05" customHeight="1" x14ac:dyDescent="0.25">
      <c r="A298" s="48">
        <f t="shared" si="38"/>
        <v>52170</v>
      </c>
      <c r="B298" s="45" t="str">
        <f t="shared" si="34"/>
        <v>A298</v>
      </c>
      <c r="C298" s="46">
        <v>286</v>
      </c>
      <c r="D298" s="4">
        <f t="shared" si="35"/>
        <v>15000</v>
      </c>
      <c r="E298" s="4">
        <f t="shared" si="39"/>
        <v>0</v>
      </c>
      <c r="F298" s="4">
        <f t="shared" si="36"/>
        <v>0</v>
      </c>
      <c r="G298" s="4">
        <f t="shared" si="37"/>
        <v>0</v>
      </c>
      <c r="H298" s="4">
        <f t="shared" si="32"/>
        <v>15000</v>
      </c>
      <c r="I298" s="26">
        <f t="shared" si="33"/>
        <v>0.25</v>
      </c>
      <c r="K298" s="49">
        <v>5.3499999999999999E-2</v>
      </c>
    </row>
    <row r="299" spans="1:11" ht="16.05" customHeight="1" x14ac:dyDescent="0.25">
      <c r="A299" s="48">
        <f t="shared" si="38"/>
        <v>52200</v>
      </c>
      <c r="B299" s="45" t="str">
        <f t="shared" si="34"/>
        <v>A299</v>
      </c>
      <c r="C299" s="46">
        <v>287</v>
      </c>
      <c r="D299" s="4">
        <f t="shared" si="35"/>
        <v>15000</v>
      </c>
      <c r="E299" s="4">
        <f t="shared" si="39"/>
        <v>0</v>
      </c>
      <c r="F299" s="4">
        <f t="shared" si="36"/>
        <v>0</v>
      </c>
      <c r="G299" s="4">
        <f t="shared" si="37"/>
        <v>0</v>
      </c>
      <c r="H299" s="4">
        <f t="shared" si="32"/>
        <v>15000</v>
      </c>
      <c r="I299" s="26">
        <f t="shared" si="33"/>
        <v>0.25</v>
      </c>
      <c r="K299" s="49">
        <v>5.3499999999999999E-2</v>
      </c>
    </row>
    <row r="300" spans="1:11" ht="16.05" customHeight="1" x14ac:dyDescent="0.25">
      <c r="A300" s="48">
        <f t="shared" si="38"/>
        <v>52231</v>
      </c>
      <c r="B300" s="45" t="str">
        <f t="shared" si="34"/>
        <v>A300</v>
      </c>
      <c r="C300" s="46">
        <v>288</v>
      </c>
      <c r="D300" s="4">
        <f t="shared" si="35"/>
        <v>15000</v>
      </c>
      <c r="E300" s="4">
        <f t="shared" si="39"/>
        <v>0</v>
      </c>
      <c r="F300" s="4">
        <f t="shared" si="36"/>
        <v>0</v>
      </c>
      <c r="G300" s="4">
        <f t="shared" si="37"/>
        <v>0</v>
      </c>
      <c r="H300" s="4">
        <f t="shared" si="32"/>
        <v>15000</v>
      </c>
      <c r="I300" s="26">
        <f t="shared" si="33"/>
        <v>0.25</v>
      </c>
      <c r="K300" s="49">
        <v>5.3499999999999999E-2</v>
      </c>
    </row>
    <row r="301" spans="1:11" ht="16.05" customHeight="1" x14ac:dyDescent="0.25">
      <c r="A301" s="48">
        <f t="shared" si="38"/>
        <v>52262</v>
      </c>
      <c r="B301" s="45" t="str">
        <f t="shared" si="34"/>
        <v>A301</v>
      </c>
      <c r="C301" s="46">
        <v>289</v>
      </c>
      <c r="D301" s="4">
        <f t="shared" si="35"/>
        <v>15000</v>
      </c>
      <c r="E301" s="4">
        <f t="shared" si="39"/>
        <v>0</v>
      </c>
      <c r="F301" s="4">
        <f t="shared" si="36"/>
        <v>0</v>
      </c>
      <c r="G301" s="4">
        <f t="shared" si="37"/>
        <v>0</v>
      </c>
      <c r="H301" s="4">
        <f t="shared" si="32"/>
        <v>15000</v>
      </c>
      <c r="I301" s="26">
        <f t="shared" si="33"/>
        <v>0.25</v>
      </c>
      <c r="K301" s="49">
        <v>5.3499999999999999E-2</v>
      </c>
    </row>
    <row r="302" spans="1:11" ht="16.05" customHeight="1" x14ac:dyDescent="0.25">
      <c r="A302" s="48">
        <f t="shared" si="38"/>
        <v>52290</v>
      </c>
      <c r="B302" s="45" t="str">
        <f t="shared" si="34"/>
        <v>A302</v>
      </c>
      <c r="C302" s="46">
        <v>290</v>
      </c>
      <c r="D302" s="4">
        <f t="shared" si="35"/>
        <v>15000</v>
      </c>
      <c r="E302" s="4">
        <f t="shared" si="39"/>
        <v>0</v>
      </c>
      <c r="F302" s="4">
        <f t="shared" si="36"/>
        <v>0</v>
      </c>
      <c r="G302" s="4">
        <f t="shared" si="37"/>
        <v>0</v>
      </c>
      <c r="H302" s="4">
        <f t="shared" si="32"/>
        <v>15000</v>
      </c>
      <c r="I302" s="26">
        <f t="shared" si="33"/>
        <v>0.25</v>
      </c>
      <c r="K302" s="49">
        <v>5.3499999999999999E-2</v>
      </c>
    </row>
    <row r="303" spans="1:11" ht="16.05" customHeight="1" x14ac:dyDescent="0.25">
      <c r="A303" s="48">
        <f t="shared" si="38"/>
        <v>52321</v>
      </c>
      <c r="B303" s="45" t="str">
        <f t="shared" si="34"/>
        <v>A303</v>
      </c>
      <c r="C303" s="46">
        <v>291</v>
      </c>
      <c r="D303" s="4">
        <f t="shared" si="35"/>
        <v>15000</v>
      </c>
      <c r="E303" s="4">
        <f t="shared" si="39"/>
        <v>0</v>
      </c>
      <c r="F303" s="4">
        <f t="shared" si="36"/>
        <v>0</v>
      </c>
      <c r="G303" s="4">
        <f t="shared" si="37"/>
        <v>0</v>
      </c>
      <c r="H303" s="4">
        <f t="shared" si="32"/>
        <v>15000</v>
      </c>
      <c r="I303" s="26">
        <f t="shared" si="33"/>
        <v>0.25</v>
      </c>
      <c r="K303" s="49">
        <v>5.3499999999999999E-2</v>
      </c>
    </row>
    <row r="304" spans="1:11" ht="16.05" customHeight="1" x14ac:dyDescent="0.25">
      <c r="A304" s="48">
        <f t="shared" si="38"/>
        <v>52351</v>
      </c>
      <c r="B304" s="45" t="str">
        <f t="shared" si="34"/>
        <v>A304</v>
      </c>
      <c r="C304" s="46">
        <v>292</v>
      </c>
      <c r="D304" s="4">
        <f t="shared" si="35"/>
        <v>15000</v>
      </c>
      <c r="E304" s="4">
        <f t="shared" si="39"/>
        <v>0</v>
      </c>
      <c r="F304" s="4">
        <f t="shared" si="36"/>
        <v>0</v>
      </c>
      <c r="G304" s="4">
        <f t="shared" si="37"/>
        <v>0</v>
      </c>
      <c r="H304" s="4">
        <f t="shared" si="32"/>
        <v>15000</v>
      </c>
      <c r="I304" s="26">
        <f t="shared" si="33"/>
        <v>0.25</v>
      </c>
      <c r="K304" s="49">
        <v>5.3499999999999999E-2</v>
      </c>
    </row>
    <row r="305" spans="1:11" ht="16.05" customHeight="1" x14ac:dyDescent="0.25">
      <c r="A305" s="48">
        <f t="shared" si="38"/>
        <v>52382</v>
      </c>
      <c r="B305" s="45" t="str">
        <f t="shared" si="34"/>
        <v>A305</v>
      </c>
      <c r="C305" s="46">
        <v>293</v>
      </c>
      <c r="D305" s="4">
        <f t="shared" si="35"/>
        <v>15000</v>
      </c>
      <c r="E305" s="4">
        <f t="shared" si="39"/>
        <v>0</v>
      </c>
      <c r="F305" s="4">
        <f t="shared" si="36"/>
        <v>0</v>
      </c>
      <c r="G305" s="4">
        <f t="shared" si="37"/>
        <v>0</v>
      </c>
      <c r="H305" s="4">
        <f t="shared" si="32"/>
        <v>15000</v>
      </c>
      <c r="I305" s="26">
        <f t="shared" si="33"/>
        <v>0.25</v>
      </c>
      <c r="K305" s="49">
        <v>5.3499999999999999E-2</v>
      </c>
    </row>
    <row r="306" spans="1:11" ht="16.05" customHeight="1" x14ac:dyDescent="0.25">
      <c r="A306" s="48">
        <f t="shared" si="38"/>
        <v>52412</v>
      </c>
      <c r="B306" s="45" t="str">
        <f t="shared" si="34"/>
        <v>A306</v>
      </c>
      <c r="C306" s="46">
        <v>294</v>
      </c>
      <c r="D306" s="4">
        <f t="shared" si="35"/>
        <v>15000</v>
      </c>
      <c r="E306" s="4">
        <f t="shared" si="39"/>
        <v>0</v>
      </c>
      <c r="F306" s="4">
        <f t="shared" si="36"/>
        <v>0</v>
      </c>
      <c r="G306" s="4">
        <f t="shared" si="37"/>
        <v>0</v>
      </c>
      <c r="H306" s="4">
        <f t="shared" si="32"/>
        <v>15000</v>
      </c>
      <c r="I306" s="26">
        <f t="shared" si="33"/>
        <v>0.25</v>
      </c>
      <c r="K306" s="49">
        <v>5.3499999999999999E-2</v>
      </c>
    </row>
    <row r="307" spans="1:11" ht="16.05" customHeight="1" x14ac:dyDescent="0.25">
      <c r="A307" s="48">
        <f t="shared" si="38"/>
        <v>52443</v>
      </c>
      <c r="B307" s="45" t="str">
        <f t="shared" si="34"/>
        <v>A307</v>
      </c>
      <c r="C307" s="46">
        <v>295</v>
      </c>
      <c r="D307" s="4">
        <f t="shared" si="35"/>
        <v>15000</v>
      </c>
      <c r="E307" s="4">
        <f t="shared" si="39"/>
        <v>0</v>
      </c>
      <c r="F307" s="4">
        <f t="shared" si="36"/>
        <v>0</v>
      </c>
      <c r="G307" s="4">
        <f t="shared" si="37"/>
        <v>0</v>
      </c>
      <c r="H307" s="4">
        <f t="shared" si="32"/>
        <v>15000</v>
      </c>
      <c r="I307" s="26">
        <f t="shared" si="33"/>
        <v>0.25</v>
      </c>
      <c r="K307" s="49">
        <v>5.3499999999999999E-2</v>
      </c>
    </row>
    <row r="308" spans="1:11" ht="16.05" customHeight="1" x14ac:dyDescent="0.25">
      <c r="A308" s="48">
        <f t="shared" si="38"/>
        <v>52474</v>
      </c>
      <c r="B308" s="45" t="str">
        <f t="shared" si="34"/>
        <v>A308</v>
      </c>
      <c r="C308" s="46">
        <v>296</v>
      </c>
      <c r="D308" s="4">
        <f t="shared" si="35"/>
        <v>15000</v>
      </c>
      <c r="E308" s="4">
        <f t="shared" si="39"/>
        <v>0</v>
      </c>
      <c r="F308" s="4">
        <f t="shared" si="36"/>
        <v>0</v>
      </c>
      <c r="G308" s="4">
        <f t="shared" si="37"/>
        <v>0</v>
      </c>
      <c r="H308" s="4">
        <f t="shared" si="32"/>
        <v>15000</v>
      </c>
      <c r="I308" s="26">
        <f t="shared" si="33"/>
        <v>0.25</v>
      </c>
      <c r="K308" s="49">
        <v>5.3499999999999999E-2</v>
      </c>
    </row>
    <row r="309" spans="1:11" ht="16.05" customHeight="1" x14ac:dyDescent="0.25">
      <c r="A309" s="48">
        <f t="shared" si="38"/>
        <v>52504</v>
      </c>
      <c r="B309" s="45" t="str">
        <f t="shared" si="34"/>
        <v>A309</v>
      </c>
      <c r="C309" s="46">
        <v>297</v>
      </c>
      <c r="D309" s="4">
        <f t="shared" si="35"/>
        <v>15000</v>
      </c>
      <c r="E309" s="4">
        <f t="shared" si="39"/>
        <v>0</v>
      </c>
      <c r="F309" s="4">
        <f t="shared" si="36"/>
        <v>0</v>
      </c>
      <c r="G309" s="4">
        <f t="shared" si="37"/>
        <v>0</v>
      </c>
      <c r="H309" s="4">
        <f t="shared" si="32"/>
        <v>15000</v>
      </c>
      <c r="I309" s="26">
        <f t="shared" si="33"/>
        <v>0.25</v>
      </c>
      <c r="K309" s="49">
        <v>5.3499999999999999E-2</v>
      </c>
    </row>
    <row r="310" spans="1:11" ht="16.05" customHeight="1" x14ac:dyDescent="0.25">
      <c r="A310" s="48">
        <f t="shared" si="38"/>
        <v>52535</v>
      </c>
      <c r="B310" s="45" t="str">
        <f t="shared" si="34"/>
        <v>A310</v>
      </c>
      <c r="C310" s="46">
        <v>298</v>
      </c>
      <c r="D310" s="4">
        <f t="shared" si="35"/>
        <v>15000</v>
      </c>
      <c r="E310" s="4">
        <f t="shared" si="39"/>
        <v>0</v>
      </c>
      <c r="F310" s="4">
        <f t="shared" si="36"/>
        <v>0</v>
      </c>
      <c r="G310" s="4">
        <f t="shared" si="37"/>
        <v>0</v>
      </c>
      <c r="H310" s="4">
        <f t="shared" si="32"/>
        <v>15000</v>
      </c>
      <c r="I310" s="26">
        <f t="shared" si="33"/>
        <v>0.25</v>
      </c>
      <c r="K310" s="49">
        <v>5.3499999999999999E-2</v>
      </c>
    </row>
    <row r="311" spans="1:11" ht="16.05" customHeight="1" x14ac:dyDescent="0.25">
      <c r="A311" s="48">
        <f t="shared" si="38"/>
        <v>52565</v>
      </c>
      <c r="B311" s="45" t="str">
        <f t="shared" si="34"/>
        <v>A311</v>
      </c>
      <c r="C311" s="46">
        <v>299</v>
      </c>
      <c r="D311" s="4">
        <f t="shared" si="35"/>
        <v>15000</v>
      </c>
      <c r="E311" s="4">
        <f t="shared" si="39"/>
        <v>0</v>
      </c>
      <c r="F311" s="4">
        <f t="shared" si="36"/>
        <v>0</v>
      </c>
      <c r="G311" s="4">
        <f t="shared" si="37"/>
        <v>0</v>
      </c>
      <c r="H311" s="4">
        <f t="shared" si="32"/>
        <v>15000</v>
      </c>
      <c r="I311" s="26">
        <f t="shared" si="33"/>
        <v>0.25</v>
      </c>
      <c r="K311" s="49">
        <v>5.3499999999999999E-2</v>
      </c>
    </row>
    <row r="312" spans="1:11" ht="16.05" customHeight="1" x14ac:dyDescent="0.25">
      <c r="A312" s="48">
        <f t="shared" si="38"/>
        <v>52596</v>
      </c>
      <c r="B312" s="45" t="str">
        <f t="shared" si="34"/>
        <v>A312</v>
      </c>
      <c r="C312" s="46">
        <v>300</v>
      </c>
      <c r="D312" s="4">
        <f t="shared" si="35"/>
        <v>15000</v>
      </c>
      <c r="E312" s="4">
        <f t="shared" si="39"/>
        <v>0</v>
      </c>
      <c r="F312" s="4">
        <f t="shared" si="36"/>
        <v>0</v>
      </c>
      <c r="G312" s="4">
        <f t="shared" si="37"/>
        <v>0</v>
      </c>
      <c r="H312" s="4">
        <f t="shared" si="32"/>
        <v>15000</v>
      </c>
      <c r="I312" s="26">
        <f t="shared" si="33"/>
        <v>0.25</v>
      </c>
      <c r="K312" s="49">
        <v>5.3499999999999999E-2</v>
      </c>
    </row>
    <row r="313" spans="1:11" ht="16.05" customHeight="1" x14ac:dyDescent="0.25">
      <c r="A313" s="48">
        <f t="shared" si="38"/>
        <v>52627</v>
      </c>
      <c r="B313" s="45" t="str">
        <f t="shared" si="34"/>
        <v>A313</v>
      </c>
      <c r="C313" s="46">
        <v>301</v>
      </c>
      <c r="D313" s="4">
        <f t="shared" si="35"/>
        <v>15000</v>
      </c>
      <c r="E313" s="4">
        <f t="shared" si="39"/>
        <v>0</v>
      </c>
      <c r="F313" s="4">
        <f t="shared" si="36"/>
        <v>0</v>
      </c>
      <c r="G313" s="4">
        <f t="shared" si="37"/>
        <v>0</v>
      </c>
      <c r="H313" s="4">
        <f t="shared" si="32"/>
        <v>15000</v>
      </c>
      <c r="I313" s="26">
        <f t="shared" si="33"/>
        <v>0.25</v>
      </c>
      <c r="K313" s="49">
        <v>5.3499999999999999E-2</v>
      </c>
    </row>
    <row r="314" spans="1:11" ht="16.05" customHeight="1" x14ac:dyDescent="0.25">
      <c r="A314" s="48">
        <f t="shared" si="38"/>
        <v>52656</v>
      </c>
      <c r="B314" s="45" t="str">
        <f t="shared" si="34"/>
        <v>A314</v>
      </c>
      <c r="C314" s="46">
        <v>302</v>
      </c>
      <c r="D314" s="4">
        <f t="shared" si="35"/>
        <v>15000</v>
      </c>
      <c r="E314" s="4">
        <f t="shared" si="39"/>
        <v>0</v>
      </c>
      <c r="F314" s="4">
        <f t="shared" si="36"/>
        <v>0</v>
      </c>
      <c r="G314" s="4">
        <f t="shared" si="37"/>
        <v>0</v>
      </c>
      <c r="H314" s="4">
        <f t="shared" si="32"/>
        <v>15000</v>
      </c>
      <c r="I314" s="26">
        <f t="shared" si="33"/>
        <v>0.25</v>
      </c>
      <c r="K314" s="49">
        <v>5.3499999999999999E-2</v>
      </c>
    </row>
    <row r="315" spans="1:11" ht="16.05" customHeight="1" x14ac:dyDescent="0.25">
      <c r="A315" s="48">
        <f t="shared" si="38"/>
        <v>52687</v>
      </c>
      <c r="B315" s="45" t="str">
        <f t="shared" si="34"/>
        <v>A315</v>
      </c>
      <c r="C315" s="46">
        <v>303</v>
      </c>
      <c r="D315" s="4">
        <f t="shared" si="35"/>
        <v>15000</v>
      </c>
      <c r="E315" s="4">
        <f t="shared" si="39"/>
        <v>0</v>
      </c>
      <c r="F315" s="4">
        <f t="shared" si="36"/>
        <v>0</v>
      </c>
      <c r="G315" s="4">
        <f t="shared" si="37"/>
        <v>0</v>
      </c>
      <c r="H315" s="4">
        <f t="shared" si="32"/>
        <v>15000</v>
      </c>
      <c r="I315" s="26">
        <f t="shared" si="33"/>
        <v>0.25</v>
      </c>
      <c r="K315" s="49">
        <v>5.3499999999999999E-2</v>
      </c>
    </row>
    <row r="316" spans="1:11" ht="16.05" customHeight="1" x14ac:dyDescent="0.25">
      <c r="A316" s="48">
        <f t="shared" si="38"/>
        <v>52717</v>
      </c>
      <c r="B316" s="45" t="str">
        <f t="shared" si="34"/>
        <v>A316</v>
      </c>
      <c r="C316" s="46">
        <v>304</v>
      </c>
      <c r="D316" s="4">
        <f t="shared" si="35"/>
        <v>15000</v>
      </c>
      <c r="E316" s="4">
        <f t="shared" si="39"/>
        <v>0</v>
      </c>
      <c r="F316" s="4">
        <f t="shared" si="36"/>
        <v>0</v>
      </c>
      <c r="G316" s="4">
        <f t="shared" si="37"/>
        <v>0</v>
      </c>
      <c r="H316" s="4">
        <f t="shared" si="32"/>
        <v>15000</v>
      </c>
      <c r="I316" s="26">
        <f t="shared" si="33"/>
        <v>0.25</v>
      </c>
      <c r="K316" s="49">
        <v>5.3499999999999999E-2</v>
      </c>
    </row>
    <row r="317" spans="1:11" ht="16.05" customHeight="1" x14ac:dyDescent="0.25">
      <c r="A317" s="48">
        <f t="shared" si="38"/>
        <v>52748</v>
      </c>
      <c r="B317" s="45" t="str">
        <f t="shared" si="34"/>
        <v>A317</v>
      </c>
      <c r="C317" s="46">
        <v>305</v>
      </c>
      <c r="D317" s="4">
        <f t="shared" si="35"/>
        <v>15000</v>
      </c>
      <c r="E317" s="4">
        <f t="shared" si="39"/>
        <v>0</v>
      </c>
      <c r="F317" s="4">
        <f t="shared" si="36"/>
        <v>0</v>
      </c>
      <c r="G317" s="4">
        <f t="shared" si="37"/>
        <v>0</v>
      </c>
      <c r="H317" s="4">
        <f t="shared" si="32"/>
        <v>15000</v>
      </c>
      <c r="I317" s="26">
        <f t="shared" si="33"/>
        <v>0.25</v>
      </c>
      <c r="K317" s="49">
        <v>5.3499999999999999E-2</v>
      </c>
    </row>
    <row r="318" spans="1:11" ht="16.05" customHeight="1" x14ac:dyDescent="0.25">
      <c r="A318" s="48">
        <f t="shared" si="38"/>
        <v>52778</v>
      </c>
      <c r="B318" s="45" t="str">
        <f t="shared" si="34"/>
        <v>A318</v>
      </c>
      <c r="C318" s="46">
        <v>306</v>
      </c>
      <c r="D318" s="4">
        <f t="shared" si="35"/>
        <v>15000</v>
      </c>
      <c r="E318" s="4">
        <f t="shared" si="39"/>
        <v>0</v>
      </c>
      <c r="F318" s="4">
        <f t="shared" si="36"/>
        <v>0</v>
      </c>
      <c r="G318" s="4">
        <f t="shared" si="37"/>
        <v>0</v>
      </c>
      <c r="H318" s="4">
        <f t="shared" si="32"/>
        <v>15000</v>
      </c>
      <c r="I318" s="26">
        <f t="shared" si="33"/>
        <v>0.25</v>
      </c>
      <c r="K318" s="49">
        <v>5.3499999999999999E-2</v>
      </c>
    </row>
    <row r="319" spans="1:11" ht="16.05" customHeight="1" x14ac:dyDescent="0.25">
      <c r="A319" s="48">
        <f t="shared" si="38"/>
        <v>52809</v>
      </c>
      <c r="B319" s="45" t="str">
        <f t="shared" si="34"/>
        <v>A319</v>
      </c>
      <c r="C319" s="46">
        <v>307</v>
      </c>
      <c r="D319" s="4">
        <f t="shared" si="35"/>
        <v>15000</v>
      </c>
      <c r="E319" s="4">
        <f t="shared" si="39"/>
        <v>0</v>
      </c>
      <c r="F319" s="4">
        <f t="shared" si="36"/>
        <v>0</v>
      </c>
      <c r="G319" s="4">
        <f t="shared" si="37"/>
        <v>0</v>
      </c>
      <c r="H319" s="4">
        <f t="shared" si="32"/>
        <v>15000</v>
      </c>
      <c r="I319" s="26">
        <f t="shared" si="33"/>
        <v>0.25</v>
      </c>
      <c r="K319" s="49">
        <v>5.3499999999999999E-2</v>
      </c>
    </row>
    <row r="320" spans="1:11" ht="16.05" customHeight="1" x14ac:dyDescent="0.25">
      <c r="A320" s="48">
        <f t="shared" si="38"/>
        <v>52840</v>
      </c>
      <c r="B320" s="45" t="str">
        <f t="shared" si="34"/>
        <v>A320</v>
      </c>
      <c r="C320" s="46">
        <v>308</v>
      </c>
      <c r="D320" s="4">
        <f t="shared" si="35"/>
        <v>15000</v>
      </c>
      <c r="E320" s="4">
        <f t="shared" si="39"/>
        <v>0</v>
      </c>
      <c r="F320" s="4">
        <f t="shared" si="36"/>
        <v>0</v>
      </c>
      <c r="G320" s="4">
        <f t="shared" si="37"/>
        <v>0</v>
      </c>
      <c r="H320" s="4">
        <f t="shared" si="32"/>
        <v>15000</v>
      </c>
      <c r="I320" s="26">
        <f t="shared" si="33"/>
        <v>0.25</v>
      </c>
      <c r="K320" s="49">
        <v>5.3499999999999999E-2</v>
      </c>
    </row>
    <row r="321" spans="1:11" ht="16.05" customHeight="1" x14ac:dyDescent="0.25">
      <c r="A321" s="48">
        <f t="shared" si="38"/>
        <v>52870</v>
      </c>
      <c r="B321" s="45" t="str">
        <f t="shared" si="34"/>
        <v>A321</v>
      </c>
      <c r="C321" s="46">
        <v>309</v>
      </c>
      <c r="D321" s="4">
        <f t="shared" si="35"/>
        <v>15000</v>
      </c>
      <c r="E321" s="4">
        <f t="shared" si="39"/>
        <v>0</v>
      </c>
      <c r="F321" s="4">
        <f t="shared" si="36"/>
        <v>0</v>
      </c>
      <c r="G321" s="4">
        <f t="shared" si="37"/>
        <v>0</v>
      </c>
      <c r="H321" s="4">
        <f t="shared" si="32"/>
        <v>15000</v>
      </c>
      <c r="I321" s="26">
        <f t="shared" si="33"/>
        <v>0.25</v>
      </c>
      <c r="K321" s="49">
        <v>5.3499999999999999E-2</v>
      </c>
    </row>
    <row r="322" spans="1:11" ht="16.05" customHeight="1" x14ac:dyDescent="0.25">
      <c r="A322" s="48">
        <f t="shared" si="38"/>
        <v>52901</v>
      </c>
      <c r="B322" s="45" t="str">
        <f t="shared" si="34"/>
        <v>A322</v>
      </c>
      <c r="C322" s="46">
        <v>310</v>
      </c>
      <c r="D322" s="4">
        <f t="shared" si="35"/>
        <v>15000</v>
      </c>
      <c r="E322" s="4">
        <f t="shared" si="39"/>
        <v>0</v>
      </c>
      <c r="F322" s="4">
        <f t="shared" si="36"/>
        <v>0</v>
      </c>
      <c r="G322" s="4">
        <f t="shared" si="37"/>
        <v>0</v>
      </c>
      <c r="H322" s="4">
        <f t="shared" si="32"/>
        <v>15000</v>
      </c>
      <c r="I322" s="26">
        <f t="shared" si="33"/>
        <v>0.25</v>
      </c>
      <c r="K322" s="49">
        <v>5.3499999999999999E-2</v>
      </c>
    </row>
    <row r="323" spans="1:11" ht="16.05" customHeight="1" x14ac:dyDescent="0.25">
      <c r="A323" s="48">
        <f t="shared" si="38"/>
        <v>52931</v>
      </c>
      <c r="B323" s="45" t="str">
        <f t="shared" si="34"/>
        <v>A323</v>
      </c>
      <c r="C323" s="46">
        <v>311</v>
      </c>
      <c r="D323" s="4">
        <f t="shared" si="35"/>
        <v>15000</v>
      </c>
      <c r="E323" s="4">
        <f t="shared" si="39"/>
        <v>0</v>
      </c>
      <c r="F323" s="4">
        <f t="shared" si="36"/>
        <v>0</v>
      </c>
      <c r="G323" s="4">
        <f t="shared" si="37"/>
        <v>0</v>
      </c>
      <c r="H323" s="4">
        <f t="shared" si="32"/>
        <v>15000</v>
      </c>
      <c r="I323" s="26">
        <f t="shared" si="33"/>
        <v>0.25</v>
      </c>
      <c r="K323" s="49">
        <v>5.3499999999999999E-2</v>
      </c>
    </row>
    <row r="324" spans="1:11" ht="16.05" customHeight="1" x14ac:dyDescent="0.25">
      <c r="A324" s="48">
        <f t="shared" si="38"/>
        <v>52962</v>
      </c>
      <c r="B324" s="45" t="str">
        <f t="shared" si="34"/>
        <v>A324</v>
      </c>
      <c r="C324" s="46">
        <v>312</v>
      </c>
      <c r="D324" s="4">
        <f t="shared" si="35"/>
        <v>15000</v>
      </c>
      <c r="E324" s="4">
        <f t="shared" si="39"/>
        <v>0</v>
      </c>
      <c r="F324" s="4">
        <f t="shared" si="36"/>
        <v>0</v>
      </c>
      <c r="G324" s="4">
        <f t="shared" si="37"/>
        <v>0</v>
      </c>
      <c r="H324" s="4">
        <f t="shared" si="32"/>
        <v>15000</v>
      </c>
      <c r="I324" s="26">
        <f t="shared" si="33"/>
        <v>0.25</v>
      </c>
      <c r="K324" s="49">
        <v>5.3499999999999999E-2</v>
      </c>
    </row>
    <row r="325" spans="1:11" ht="16.05" customHeight="1" x14ac:dyDescent="0.25">
      <c r="A325" s="48">
        <f t="shared" si="38"/>
        <v>52993</v>
      </c>
      <c r="B325" s="45" t="str">
        <f t="shared" si="34"/>
        <v>A325</v>
      </c>
      <c r="C325" s="46">
        <v>313</v>
      </c>
      <c r="D325" s="4">
        <f t="shared" si="35"/>
        <v>15000</v>
      </c>
      <c r="E325" s="4">
        <f t="shared" si="39"/>
        <v>0</v>
      </c>
      <c r="F325" s="4">
        <f t="shared" si="36"/>
        <v>0</v>
      </c>
      <c r="G325" s="4">
        <f t="shared" si="37"/>
        <v>0</v>
      </c>
      <c r="H325" s="4">
        <f t="shared" si="32"/>
        <v>15000</v>
      </c>
      <c r="I325" s="26">
        <f t="shared" si="33"/>
        <v>0.25</v>
      </c>
      <c r="K325" s="49">
        <v>5.3499999999999999E-2</v>
      </c>
    </row>
    <row r="326" spans="1:11" ht="16.05" customHeight="1" x14ac:dyDescent="0.25">
      <c r="A326" s="48">
        <f t="shared" si="38"/>
        <v>53021</v>
      </c>
      <c r="B326" s="45" t="str">
        <f t="shared" si="34"/>
        <v>A326</v>
      </c>
      <c r="C326" s="46">
        <v>314</v>
      </c>
      <c r="D326" s="4">
        <f t="shared" si="35"/>
        <v>15000</v>
      </c>
      <c r="E326" s="4">
        <f t="shared" si="39"/>
        <v>0</v>
      </c>
      <c r="F326" s="4">
        <f t="shared" si="36"/>
        <v>0</v>
      </c>
      <c r="G326" s="4">
        <f t="shared" si="37"/>
        <v>0</v>
      </c>
      <c r="H326" s="4">
        <f t="shared" si="32"/>
        <v>15000</v>
      </c>
      <c r="I326" s="26">
        <f t="shared" si="33"/>
        <v>0.25</v>
      </c>
      <c r="K326" s="49">
        <v>5.3499999999999999E-2</v>
      </c>
    </row>
    <row r="327" spans="1:11" ht="16.05" customHeight="1" x14ac:dyDescent="0.25">
      <c r="A327" s="48">
        <f t="shared" si="38"/>
        <v>53052</v>
      </c>
      <c r="B327" s="45" t="str">
        <f t="shared" si="34"/>
        <v>A327</v>
      </c>
      <c r="C327" s="46">
        <v>315</v>
      </c>
      <c r="D327" s="4">
        <f t="shared" si="35"/>
        <v>15000</v>
      </c>
      <c r="E327" s="4">
        <f t="shared" si="39"/>
        <v>0</v>
      </c>
      <c r="F327" s="4">
        <f t="shared" si="36"/>
        <v>0</v>
      </c>
      <c r="G327" s="4">
        <f t="shared" si="37"/>
        <v>0</v>
      </c>
      <c r="H327" s="4">
        <f t="shared" si="32"/>
        <v>15000</v>
      </c>
      <c r="I327" s="26">
        <f t="shared" si="33"/>
        <v>0.25</v>
      </c>
      <c r="K327" s="49">
        <v>5.3499999999999999E-2</v>
      </c>
    </row>
    <row r="328" spans="1:11" ht="16.05" customHeight="1" x14ac:dyDescent="0.25">
      <c r="A328" s="48">
        <f t="shared" si="38"/>
        <v>53082</v>
      </c>
      <c r="B328" s="45" t="str">
        <f t="shared" si="34"/>
        <v>A328</v>
      </c>
      <c r="C328" s="46">
        <v>316</v>
      </c>
      <c r="D328" s="4">
        <f t="shared" si="35"/>
        <v>15000</v>
      </c>
      <c r="E328" s="4">
        <f t="shared" si="39"/>
        <v>0</v>
      </c>
      <c r="F328" s="4">
        <f t="shared" si="36"/>
        <v>0</v>
      </c>
      <c r="G328" s="4">
        <f t="shared" si="37"/>
        <v>0</v>
      </c>
      <c r="H328" s="4">
        <f t="shared" si="32"/>
        <v>15000</v>
      </c>
      <c r="I328" s="26">
        <f t="shared" si="33"/>
        <v>0.25</v>
      </c>
      <c r="K328" s="49">
        <v>5.3499999999999999E-2</v>
      </c>
    </row>
    <row r="329" spans="1:11" ht="16.05" customHeight="1" x14ac:dyDescent="0.25">
      <c r="A329" s="48">
        <f t="shared" si="38"/>
        <v>53113</v>
      </c>
      <c r="B329" s="45" t="str">
        <f t="shared" si="34"/>
        <v>A329</v>
      </c>
      <c r="C329" s="46">
        <v>317</v>
      </c>
      <c r="D329" s="4">
        <f t="shared" si="35"/>
        <v>15000</v>
      </c>
      <c r="E329" s="4">
        <f t="shared" si="39"/>
        <v>0</v>
      </c>
      <c r="F329" s="4">
        <f t="shared" si="36"/>
        <v>0</v>
      </c>
      <c r="G329" s="4">
        <f t="shared" si="37"/>
        <v>0</v>
      </c>
      <c r="H329" s="4">
        <f t="shared" si="32"/>
        <v>15000</v>
      </c>
      <c r="I329" s="26">
        <f t="shared" si="33"/>
        <v>0.25</v>
      </c>
      <c r="K329" s="49">
        <v>5.3499999999999999E-2</v>
      </c>
    </row>
    <row r="330" spans="1:11" ht="16.05" customHeight="1" x14ac:dyDescent="0.25">
      <c r="A330" s="48">
        <f t="shared" si="38"/>
        <v>53143</v>
      </c>
      <c r="B330" s="45" t="str">
        <f t="shared" si="34"/>
        <v>A330</v>
      </c>
      <c r="C330" s="46">
        <v>318</v>
      </c>
      <c r="D330" s="4">
        <f t="shared" si="35"/>
        <v>15000</v>
      </c>
      <c r="E330" s="4">
        <f t="shared" si="39"/>
        <v>0</v>
      </c>
      <c r="F330" s="4">
        <f t="shared" si="36"/>
        <v>0</v>
      </c>
      <c r="G330" s="4">
        <f t="shared" si="37"/>
        <v>0</v>
      </c>
      <c r="H330" s="4">
        <f t="shared" si="32"/>
        <v>15000</v>
      </c>
      <c r="I330" s="26">
        <f t="shared" si="33"/>
        <v>0.25</v>
      </c>
      <c r="K330" s="49">
        <v>5.3499999999999999E-2</v>
      </c>
    </row>
    <row r="331" spans="1:11" ht="16.05" customHeight="1" x14ac:dyDescent="0.25">
      <c r="A331" s="48">
        <f t="shared" si="38"/>
        <v>53174</v>
      </c>
      <c r="B331" s="45" t="str">
        <f t="shared" si="34"/>
        <v>A331</v>
      </c>
      <c r="C331" s="46">
        <v>319</v>
      </c>
      <c r="D331" s="4">
        <f t="shared" si="35"/>
        <v>15000</v>
      </c>
      <c r="E331" s="4">
        <f t="shared" si="39"/>
        <v>0</v>
      </c>
      <c r="F331" s="4">
        <f t="shared" si="36"/>
        <v>0</v>
      </c>
      <c r="G331" s="4">
        <f t="shared" si="37"/>
        <v>0</v>
      </c>
      <c r="H331" s="4">
        <f t="shared" si="32"/>
        <v>15000</v>
      </c>
      <c r="I331" s="26">
        <f t="shared" si="33"/>
        <v>0.25</v>
      </c>
      <c r="K331" s="49">
        <v>5.3499999999999999E-2</v>
      </c>
    </row>
    <row r="332" spans="1:11" ht="16.05" customHeight="1" x14ac:dyDescent="0.25">
      <c r="A332" s="48">
        <f t="shared" si="38"/>
        <v>53205</v>
      </c>
      <c r="B332" s="45" t="str">
        <f t="shared" si="34"/>
        <v>A332</v>
      </c>
      <c r="C332" s="46">
        <v>320</v>
      </c>
      <c r="D332" s="4">
        <f t="shared" si="35"/>
        <v>15000</v>
      </c>
      <c r="E332" s="4">
        <f t="shared" si="39"/>
        <v>0</v>
      </c>
      <c r="F332" s="4">
        <f t="shared" si="36"/>
        <v>0</v>
      </c>
      <c r="G332" s="4">
        <f t="shared" si="37"/>
        <v>0</v>
      </c>
      <c r="H332" s="4">
        <f t="shared" si="32"/>
        <v>15000</v>
      </c>
      <c r="I332" s="26">
        <f t="shared" si="33"/>
        <v>0.25</v>
      </c>
      <c r="K332" s="49">
        <v>5.3499999999999999E-2</v>
      </c>
    </row>
    <row r="333" spans="1:11" ht="16.05" customHeight="1" x14ac:dyDescent="0.25">
      <c r="A333" s="48">
        <f t="shared" si="38"/>
        <v>53235</v>
      </c>
      <c r="B333" s="45" t="str">
        <f t="shared" si="34"/>
        <v>A333</v>
      </c>
      <c r="C333" s="46">
        <v>321</v>
      </c>
      <c r="D333" s="4">
        <f t="shared" si="35"/>
        <v>15000</v>
      </c>
      <c r="E333" s="4">
        <f t="shared" si="39"/>
        <v>0</v>
      </c>
      <c r="F333" s="4">
        <f t="shared" si="36"/>
        <v>0</v>
      </c>
      <c r="G333" s="4">
        <f t="shared" si="37"/>
        <v>0</v>
      </c>
      <c r="H333" s="4">
        <f t="shared" ref="H333:H372" si="40">D333-G333</f>
        <v>15000</v>
      </c>
      <c r="I333" s="26">
        <f t="shared" ref="I333:I372" si="41">H333/$D$4</f>
        <v>0.25</v>
      </c>
      <c r="K333" s="49">
        <v>5.3499999999999999E-2</v>
      </c>
    </row>
    <row r="334" spans="1:11" ht="16.05" customHeight="1" x14ac:dyDescent="0.25">
      <c r="A334" s="48">
        <f t="shared" si="38"/>
        <v>53266</v>
      </c>
      <c r="B334" s="45" t="str">
        <f t="shared" ref="B334:B372" si="42">"A"&amp;ROW(A334)</f>
        <v>A334</v>
      </c>
      <c r="C334" s="46">
        <v>322</v>
      </c>
      <c r="D334" s="4">
        <f t="shared" ref="D334:D372" si="43">IF(ROUND(H333,0)&gt;0,H333,0)</f>
        <v>15000</v>
      </c>
      <c r="E334" s="4">
        <f t="shared" si="39"/>
        <v>0</v>
      </c>
      <c r="F334" s="4">
        <f t="shared" ref="F334:F372" si="44">IF($D$6+1-C334&lt;=0,0,IF($D$9="Beginning",(D334-E334)*K334/12,D334*K334/12))</f>
        <v>0</v>
      </c>
      <c r="G334" s="4">
        <f t="shared" ref="G334:G372" si="45">IF(ROUND($D$6+1-C334,2)&lt;=0,0,E334-F334)</f>
        <v>0</v>
      </c>
      <c r="H334" s="4">
        <f t="shared" si="40"/>
        <v>15000</v>
      </c>
      <c r="I334" s="26">
        <f t="shared" si="41"/>
        <v>0.25</v>
      </c>
      <c r="K334" s="49">
        <v>5.3499999999999999E-2</v>
      </c>
    </row>
    <row r="335" spans="1:11" ht="16.05" customHeight="1" x14ac:dyDescent="0.25">
      <c r="A335" s="48">
        <f t="shared" ref="A335:A372" si="46">DATE(YEAR(A334),MONTH(A334)+2,1-1)</f>
        <v>53296</v>
      </c>
      <c r="B335" s="45" t="str">
        <f t="shared" si="42"/>
        <v>A335</v>
      </c>
      <c r="C335" s="46">
        <v>323</v>
      </c>
      <c r="D335" s="4">
        <f t="shared" si="43"/>
        <v>15000</v>
      </c>
      <c r="E335" s="4">
        <f t="shared" ref="E335:E372" si="47">IF($D$6+1-C335&lt;=0,0,IF($D$9="Beginning",PMT(K334/12,$D$6+1-C335,-(D334-E334),-PV(K334/12,1,0,$D$10),0),PMT(K335/12,$D$6+1-C335,-D335,$D$10,0)))</f>
        <v>0</v>
      </c>
      <c r="F335" s="4">
        <f t="shared" si="44"/>
        <v>0</v>
      </c>
      <c r="G335" s="4">
        <f t="shared" si="45"/>
        <v>0</v>
      </c>
      <c r="H335" s="4">
        <f t="shared" si="40"/>
        <v>15000</v>
      </c>
      <c r="I335" s="26">
        <f t="shared" si="41"/>
        <v>0.25</v>
      </c>
      <c r="K335" s="49">
        <v>5.3499999999999999E-2</v>
      </c>
    </row>
    <row r="336" spans="1:11" ht="16.05" customHeight="1" x14ac:dyDescent="0.25">
      <c r="A336" s="48">
        <f t="shared" si="46"/>
        <v>53327</v>
      </c>
      <c r="B336" s="45" t="str">
        <f t="shared" si="42"/>
        <v>A336</v>
      </c>
      <c r="C336" s="46">
        <v>324</v>
      </c>
      <c r="D336" s="4">
        <f t="shared" si="43"/>
        <v>15000</v>
      </c>
      <c r="E336" s="4">
        <f t="shared" si="47"/>
        <v>0</v>
      </c>
      <c r="F336" s="4">
        <f t="shared" si="44"/>
        <v>0</v>
      </c>
      <c r="G336" s="4">
        <f t="shared" si="45"/>
        <v>0</v>
      </c>
      <c r="H336" s="4">
        <f t="shared" si="40"/>
        <v>15000</v>
      </c>
      <c r="I336" s="26">
        <f t="shared" si="41"/>
        <v>0.25</v>
      </c>
      <c r="K336" s="49">
        <v>5.3499999999999999E-2</v>
      </c>
    </row>
    <row r="337" spans="1:11" ht="16.05" customHeight="1" x14ac:dyDescent="0.25">
      <c r="A337" s="48">
        <f t="shared" si="46"/>
        <v>53358</v>
      </c>
      <c r="B337" s="45" t="str">
        <f t="shared" si="42"/>
        <v>A337</v>
      </c>
      <c r="C337" s="46">
        <v>325</v>
      </c>
      <c r="D337" s="4">
        <f t="shared" si="43"/>
        <v>15000</v>
      </c>
      <c r="E337" s="4">
        <f t="shared" si="47"/>
        <v>0</v>
      </c>
      <c r="F337" s="4">
        <f t="shared" si="44"/>
        <v>0</v>
      </c>
      <c r="G337" s="4">
        <f t="shared" si="45"/>
        <v>0</v>
      </c>
      <c r="H337" s="4">
        <f t="shared" si="40"/>
        <v>15000</v>
      </c>
      <c r="I337" s="26">
        <f t="shared" si="41"/>
        <v>0.25</v>
      </c>
      <c r="K337" s="49">
        <v>5.3499999999999999E-2</v>
      </c>
    </row>
    <row r="338" spans="1:11" ht="16.05" customHeight="1" x14ac:dyDescent="0.25">
      <c r="A338" s="48">
        <f t="shared" si="46"/>
        <v>53386</v>
      </c>
      <c r="B338" s="45" t="str">
        <f t="shared" si="42"/>
        <v>A338</v>
      </c>
      <c r="C338" s="46">
        <v>326</v>
      </c>
      <c r="D338" s="4">
        <f t="shared" si="43"/>
        <v>15000</v>
      </c>
      <c r="E338" s="4">
        <f t="shared" si="47"/>
        <v>0</v>
      </c>
      <c r="F338" s="4">
        <f t="shared" si="44"/>
        <v>0</v>
      </c>
      <c r="G338" s="4">
        <f t="shared" si="45"/>
        <v>0</v>
      </c>
      <c r="H338" s="4">
        <f t="shared" si="40"/>
        <v>15000</v>
      </c>
      <c r="I338" s="26">
        <f t="shared" si="41"/>
        <v>0.25</v>
      </c>
      <c r="K338" s="49">
        <v>5.3499999999999999E-2</v>
      </c>
    </row>
    <row r="339" spans="1:11" ht="16.05" customHeight="1" x14ac:dyDescent="0.25">
      <c r="A339" s="48">
        <f t="shared" si="46"/>
        <v>53417</v>
      </c>
      <c r="B339" s="45" t="str">
        <f t="shared" si="42"/>
        <v>A339</v>
      </c>
      <c r="C339" s="46">
        <v>327</v>
      </c>
      <c r="D339" s="4">
        <f t="shared" si="43"/>
        <v>15000</v>
      </c>
      <c r="E339" s="4">
        <f t="shared" si="47"/>
        <v>0</v>
      </c>
      <c r="F339" s="4">
        <f t="shared" si="44"/>
        <v>0</v>
      </c>
      <c r="G339" s="4">
        <f t="shared" si="45"/>
        <v>0</v>
      </c>
      <c r="H339" s="4">
        <f t="shared" si="40"/>
        <v>15000</v>
      </c>
      <c r="I339" s="26">
        <f t="shared" si="41"/>
        <v>0.25</v>
      </c>
      <c r="K339" s="49">
        <v>5.3499999999999999E-2</v>
      </c>
    </row>
    <row r="340" spans="1:11" ht="16.05" customHeight="1" x14ac:dyDescent="0.25">
      <c r="A340" s="48">
        <f t="shared" si="46"/>
        <v>53447</v>
      </c>
      <c r="B340" s="45" t="str">
        <f t="shared" si="42"/>
        <v>A340</v>
      </c>
      <c r="C340" s="46">
        <v>328</v>
      </c>
      <c r="D340" s="4">
        <f t="shared" si="43"/>
        <v>15000</v>
      </c>
      <c r="E340" s="4">
        <f t="shared" si="47"/>
        <v>0</v>
      </c>
      <c r="F340" s="4">
        <f t="shared" si="44"/>
        <v>0</v>
      </c>
      <c r="G340" s="4">
        <f t="shared" si="45"/>
        <v>0</v>
      </c>
      <c r="H340" s="4">
        <f t="shared" si="40"/>
        <v>15000</v>
      </c>
      <c r="I340" s="26">
        <f t="shared" si="41"/>
        <v>0.25</v>
      </c>
      <c r="K340" s="49">
        <v>5.3499999999999999E-2</v>
      </c>
    </row>
    <row r="341" spans="1:11" ht="16.05" customHeight="1" x14ac:dyDescent="0.25">
      <c r="A341" s="48">
        <f t="shared" si="46"/>
        <v>53478</v>
      </c>
      <c r="B341" s="45" t="str">
        <f t="shared" si="42"/>
        <v>A341</v>
      </c>
      <c r="C341" s="46">
        <v>329</v>
      </c>
      <c r="D341" s="4">
        <f t="shared" si="43"/>
        <v>15000</v>
      </c>
      <c r="E341" s="4">
        <f t="shared" si="47"/>
        <v>0</v>
      </c>
      <c r="F341" s="4">
        <f t="shared" si="44"/>
        <v>0</v>
      </c>
      <c r="G341" s="4">
        <f t="shared" si="45"/>
        <v>0</v>
      </c>
      <c r="H341" s="4">
        <f t="shared" si="40"/>
        <v>15000</v>
      </c>
      <c r="I341" s="26">
        <f t="shared" si="41"/>
        <v>0.25</v>
      </c>
      <c r="K341" s="49">
        <v>5.3499999999999999E-2</v>
      </c>
    </row>
    <row r="342" spans="1:11" ht="16.05" customHeight="1" x14ac:dyDescent="0.25">
      <c r="A342" s="48">
        <f t="shared" si="46"/>
        <v>53508</v>
      </c>
      <c r="B342" s="45" t="str">
        <f t="shared" si="42"/>
        <v>A342</v>
      </c>
      <c r="C342" s="46">
        <v>330</v>
      </c>
      <c r="D342" s="4">
        <f t="shared" si="43"/>
        <v>15000</v>
      </c>
      <c r="E342" s="4">
        <f t="shared" si="47"/>
        <v>0</v>
      </c>
      <c r="F342" s="4">
        <f t="shared" si="44"/>
        <v>0</v>
      </c>
      <c r="G342" s="4">
        <f t="shared" si="45"/>
        <v>0</v>
      </c>
      <c r="H342" s="4">
        <f t="shared" si="40"/>
        <v>15000</v>
      </c>
      <c r="I342" s="26">
        <f t="shared" si="41"/>
        <v>0.25</v>
      </c>
      <c r="K342" s="49">
        <v>5.3499999999999999E-2</v>
      </c>
    </row>
    <row r="343" spans="1:11" ht="16.05" customHeight="1" x14ac:dyDescent="0.25">
      <c r="A343" s="48">
        <f t="shared" si="46"/>
        <v>53539</v>
      </c>
      <c r="B343" s="45" t="str">
        <f t="shared" si="42"/>
        <v>A343</v>
      </c>
      <c r="C343" s="46">
        <v>331</v>
      </c>
      <c r="D343" s="4">
        <f t="shared" si="43"/>
        <v>15000</v>
      </c>
      <c r="E343" s="4">
        <f t="shared" si="47"/>
        <v>0</v>
      </c>
      <c r="F343" s="4">
        <f t="shared" si="44"/>
        <v>0</v>
      </c>
      <c r="G343" s="4">
        <f t="shared" si="45"/>
        <v>0</v>
      </c>
      <c r="H343" s="4">
        <f t="shared" si="40"/>
        <v>15000</v>
      </c>
      <c r="I343" s="26">
        <f t="shared" si="41"/>
        <v>0.25</v>
      </c>
      <c r="K343" s="49">
        <v>5.3499999999999999E-2</v>
      </c>
    </row>
    <row r="344" spans="1:11" ht="16.05" customHeight="1" x14ac:dyDescent="0.25">
      <c r="A344" s="48">
        <f t="shared" si="46"/>
        <v>53570</v>
      </c>
      <c r="B344" s="45" t="str">
        <f t="shared" si="42"/>
        <v>A344</v>
      </c>
      <c r="C344" s="46">
        <v>332</v>
      </c>
      <c r="D344" s="4">
        <f t="shared" si="43"/>
        <v>15000</v>
      </c>
      <c r="E344" s="4">
        <f t="shared" si="47"/>
        <v>0</v>
      </c>
      <c r="F344" s="4">
        <f t="shared" si="44"/>
        <v>0</v>
      </c>
      <c r="G344" s="4">
        <f t="shared" si="45"/>
        <v>0</v>
      </c>
      <c r="H344" s="4">
        <f t="shared" si="40"/>
        <v>15000</v>
      </c>
      <c r="I344" s="26">
        <f t="shared" si="41"/>
        <v>0.25</v>
      </c>
      <c r="K344" s="49">
        <v>5.3499999999999999E-2</v>
      </c>
    </row>
    <row r="345" spans="1:11" ht="16.05" customHeight="1" x14ac:dyDescent="0.25">
      <c r="A345" s="48">
        <f t="shared" si="46"/>
        <v>53600</v>
      </c>
      <c r="B345" s="45" t="str">
        <f t="shared" si="42"/>
        <v>A345</v>
      </c>
      <c r="C345" s="46">
        <v>333</v>
      </c>
      <c r="D345" s="4">
        <f t="shared" si="43"/>
        <v>15000</v>
      </c>
      <c r="E345" s="4">
        <f t="shared" si="47"/>
        <v>0</v>
      </c>
      <c r="F345" s="4">
        <f t="shared" si="44"/>
        <v>0</v>
      </c>
      <c r="G345" s="4">
        <f t="shared" si="45"/>
        <v>0</v>
      </c>
      <c r="H345" s="4">
        <f t="shared" si="40"/>
        <v>15000</v>
      </c>
      <c r="I345" s="26">
        <f t="shared" si="41"/>
        <v>0.25</v>
      </c>
      <c r="K345" s="49">
        <v>5.3499999999999999E-2</v>
      </c>
    </row>
    <row r="346" spans="1:11" ht="16.05" customHeight="1" x14ac:dyDescent="0.25">
      <c r="A346" s="48">
        <f t="shared" si="46"/>
        <v>53631</v>
      </c>
      <c r="B346" s="45" t="str">
        <f t="shared" si="42"/>
        <v>A346</v>
      </c>
      <c r="C346" s="46">
        <v>334</v>
      </c>
      <c r="D346" s="4">
        <f t="shared" si="43"/>
        <v>15000</v>
      </c>
      <c r="E346" s="4">
        <f t="shared" si="47"/>
        <v>0</v>
      </c>
      <c r="F346" s="4">
        <f t="shared" si="44"/>
        <v>0</v>
      </c>
      <c r="G346" s="4">
        <f t="shared" si="45"/>
        <v>0</v>
      </c>
      <c r="H346" s="4">
        <f t="shared" si="40"/>
        <v>15000</v>
      </c>
      <c r="I346" s="26">
        <f t="shared" si="41"/>
        <v>0.25</v>
      </c>
      <c r="K346" s="49">
        <v>5.3499999999999999E-2</v>
      </c>
    </row>
    <row r="347" spans="1:11" ht="16.05" customHeight="1" x14ac:dyDescent="0.25">
      <c r="A347" s="48">
        <f t="shared" si="46"/>
        <v>53661</v>
      </c>
      <c r="B347" s="45" t="str">
        <f t="shared" si="42"/>
        <v>A347</v>
      </c>
      <c r="C347" s="46">
        <v>335</v>
      </c>
      <c r="D347" s="4">
        <f t="shared" si="43"/>
        <v>15000</v>
      </c>
      <c r="E347" s="4">
        <f t="shared" si="47"/>
        <v>0</v>
      </c>
      <c r="F347" s="4">
        <f t="shared" si="44"/>
        <v>0</v>
      </c>
      <c r="G347" s="4">
        <f t="shared" si="45"/>
        <v>0</v>
      </c>
      <c r="H347" s="4">
        <f t="shared" si="40"/>
        <v>15000</v>
      </c>
      <c r="I347" s="26">
        <f t="shared" si="41"/>
        <v>0.25</v>
      </c>
      <c r="K347" s="49">
        <v>5.3499999999999999E-2</v>
      </c>
    </row>
    <row r="348" spans="1:11" ht="16.05" customHeight="1" x14ac:dyDescent="0.25">
      <c r="A348" s="48">
        <f t="shared" si="46"/>
        <v>53692</v>
      </c>
      <c r="B348" s="45" t="str">
        <f t="shared" si="42"/>
        <v>A348</v>
      </c>
      <c r="C348" s="46">
        <v>336</v>
      </c>
      <c r="D348" s="4">
        <f t="shared" si="43"/>
        <v>15000</v>
      </c>
      <c r="E348" s="4">
        <f t="shared" si="47"/>
        <v>0</v>
      </c>
      <c r="F348" s="4">
        <f t="shared" si="44"/>
        <v>0</v>
      </c>
      <c r="G348" s="4">
        <f t="shared" si="45"/>
        <v>0</v>
      </c>
      <c r="H348" s="4">
        <f t="shared" si="40"/>
        <v>15000</v>
      </c>
      <c r="I348" s="26">
        <f t="shared" si="41"/>
        <v>0.25</v>
      </c>
      <c r="K348" s="49">
        <v>5.3499999999999999E-2</v>
      </c>
    </row>
    <row r="349" spans="1:11" ht="16.05" customHeight="1" x14ac:dyDescent="0.25">
      <c r="A349" s="48">
        <f t="shared" si="46"/>
        <v>53723</v>
      </c>
      <c r="B349" s="45" t="str">
        <f t="shared" si="42"/>
        <v>A349</v>
      </c>
      <c r="C349" s="46">
        <v>337</v>
      </c>
      <c r="D349" s="4">
        <f t="shared" si="43"/>
        <v>15000</v>
      </c>
      <c r="E349" s="4">
        <f t="shared" si="47"/>
        <v>0</v>
      </c>
      <c r="F349" s="4">
        <f t="shared" si="44"/>
        <v>0</v>
      </c>
      <c r="G349" s="4">
        <f t="shared" si="45"/>
        <v>0</v>
      </c>
      <c r="H349" s="4">
        <f t="shared" si="40"/>
        <v>15000</v>
      </c>
      <c r="I349" s="26">
        <f t="shared" si="41"/>
        <v>0.25</v>
      </c>
      <c r="K349" s="49">
        <v>5.3499999999999999E-2</v>
      </c>
    </row>
    <row r="350" spans="1:11" ht="16.05" customHeight="1" x14ac:dyDescent="0.25">
      <c r="A350" s="48">
        <f t="shared" si="46"/>
        <v>53751</v>
      </c>
      <c r="B350" s="45" t="str">
        <f t="shared" si="42"/>
        <v>A350</v>
      </c>
      <c r="C350" s="46">
        <v>338</v>
      </c>
      <c r="D350" s="4">
        <f t="shared" si="43"/>
        <v>15000</v>
      </c>
      <c r="E350" s="4">
        <f t="shared" si="47"/>
        <v>0</v>
      </c>
      <c r="F350" s="4">
        <f t="shared" si="44"/>
        <v>0</v>
      </c>
      <c r="G350" s="4">
        <f t="shared" si="45"/>
        <v>0</v>
      </c>
      <c r="H350" s="4">
        <f t="shared" si="40"/>
        <v>15000</v>
      </c>
      <c r="I350" s="26">
        <f t="shared" si="41"/>
        <v>0.25</v>
      </c>
      <c r="K350" s="49">
        <v>5.3499999999999999E-2</v>
      </c>
    </row>
    <row r="351" spans="1:11" ht="16.05" customHeight="1" x14ac:dyDescent="0.25">
      <c r="A351" s="48">
        <f t="shared" si="46"/>
        <v>53782</v>
      </c>
      <c r="B351" s="45" t="str">
        <f t="shared" si="42"/>
        <v>A351</v>
      </c>
      <c r="C351" s="46">
        <v>339</v>
      </c>
      <c r="D351" s="4">
        <f t="shared" si="43"/>
        <v>15000</v>
      </c>
      <c r="E351" s="4">
        <f t="shared" si="47"/>
        <v>0</v>
      </c>
      <c r="F351" s="4">
        <f t="shared" si="44"/>
        <v>0</v>
      </c>
      <c r="G351" s="4">
        <f t="shared" si="45"/>
        <v>0</v>
      </c>
      <c r="H351" s="4">
        <f t="shared" si="40"/>
        <v>15000</v>
      </c>
      <c r="I351" s="26">
        <f t="shared" si="41"/>
        <v>0.25</v>
      </c>
      <c r="K351" s="49">
        <v>5.3499999999999999E-2</v>
      </c>
    </row>
    <row r="352" spans="1:11" ht="16.05" customHeight="1" x14ac:dyDescent="0.25">
      <c r="A352" s="48">
        <f t="shared" si="46"/>
        <v>53812</v>
      </c>
      <c r="B352" s="45" t="str">
        <f t="shared" si="42"/>
        <v>A352</v>
      </c>
      <c r="C352" s="46">
        <v>340</v>
      </c>
      <c r="D352" s="4">
        <f t="shared" si="43"/>
        <v>15000</v>
      </c>
      <c r="E352" s="4">
        <f t="shared" si="47"/>
        <v>0</v>
      </c>
      <c r="F352" s="4">
        <f t="shared" si="44"/>
        <v>0</v>
      </c>
      <c r="G352" s="4">
        <f t="shared" si="45"/>
        <v>0</v>
      </c>
      <c r="H352" s="4">
        <f t="shared" si="40"/>
        <v>15000</v>
      </c>
      <c r="I352" s="26">
        <f t="shared" si="41"/>
        <v>0.25</v>
      </c>
      <c r="K352" s="49">
        <v>5.3499999999999999E-2</v>
      </c>
    </row>
    <row r="353" spans="1:11" ht="16.05" customHeight="1" x14ac:dyDescent="0.25">
      <c r="A353" s="48">
        <f t="shared" si="46"/>
        <v>53843</v>
      </c>
      <c r="B353" s="45" t="str">
        <f t="shared" si="42"/>
        <v>A353</v>
      </c>
      <c r="C353" s="46">
        <v>341</v>
      </c>
      <c r="D353" s="4">
        <f t="shared" si="43"/>
        <v>15000</v>
      </c>
      <c r="E353" s="4">
        <f t="shared" si="47"/>
        <v>0</v>
      </c>
      <c r="F353" s="4">
        <f t="shared" si="44"/>
        <v>0</v>
      </c>
      <c r="G353" s="4">
        <f t="shared" si="45"/>
        <v>0</v>
      </c>
      <c r="H353" s="4">
        <f t="shared" si="40"/>
        <v>15000</v>
      </c>
      <c r="I353" s="26">
        <f t="shared" si="41"/>
        <v>0.25</v>
      </c>
      <c r="K353" s="49">
        <v>5.3499999999999999E-2</v>
      </c>
    </row>
    <row r="354" spans="1:11" ht="16.05" customHeight="1" x14ac:dyDescent="0.25">
      <c r="A354" s="48">
        <f t="shared" si="46"/>
        <v>53873</v>
      </c>
      <c r="B354" s="45" t="str">
        <f t="shared" si="42"/>
        <v>A354</v>
      </c>
      <c r="C354" s="46">
        <v>342</v>
      </c>
      <c r="D354" s="4">
        <f t="shared" si="43"/>
        <v>15000</v>
      </c>
      <c r="E354" s="4">
        <f t="shared" si="47"/>
        <v>0</v>
      </c>
      <c r="F354" s="4">
        <f t="shared" si="44"/>
        <v>0</v>
      </c>
      <c r="G354" s="4">
        <f t="shared" si="45"/>
        <v>0</v>
      </c>
      <c r="H354" s="4">
        <f t="shared" si="40"/>
        <v>15000</v>
      </c>
      <c r="I354" s="26">
        <f t="shared" si="41"/>
        <v>0.25</v>
      </c>
      <c r="K354" s="49">
        <v>5.3499999999999999E-2</v>
      </c>
    </row>
    <row r="355" spans="1:11" ht="16.05" customHeight="1" x14ac:dyDescent="0.25">
      <c r="A355" s="48">
        <f t="shared" si="46"/>
        <v>53904</v>
      </c>
      <c r="B355" s="45" t="str">
        <f t="shared" si="42"/>
        <v>A355</v>
      </c>
      <c r="C355" s="46">
        <v>343</v>
      </c>
      <c r="D355" s="4">
        <f t="shared" si="43"/>
        <v>15000</v>
      </c>
      <c r="E355" s="4">
        <f t="shared" si="47"/>
        <v>0</v>
      </c>
      <c r="F355" s="4">
        <f t="shared" si="44"/>
        <v>0</v>
      </c>
      <c r="G355" s="4">
        <f t="shared" si="45"/>
        <v>0</v>
      </c>
      <c r="H355" s="4">
        <f t="shared" si="40"/>
        <v>15000</v>
      </c>
      <c r="I355" s="26">
        <f t="shared" si="41"/>
        <v>0.25</v>
      </c>
      <c r="K355" s="49">
        <v>5.3499999999999999E-2</v>
      </c>
    </row>
    <row r="356" spans="1:11" ht="16.05" customHeight="1" x14ac:dyDescent="0.25">
      <c r="A356" s="48">
        <f t="shared" si="46"/>
        <v>53935</v>
      </c>
      <c r="B356" s="45" t="str">
        <f t="shared" si="42"/>
        <v>A356</v>
      </c>
      <c r="C356" s="46">
        <v>344</v>
      </c>
      <c r="D356" s="4">
        <f t="shared" si="43"/>
        <v>15000</v>
      </c>
      <c r="E356" s="4">
        <f t="shared" si="47"/>
        <v>0</v>
      </c>
      <c r="F356" s="4">
        <f t="shared" si="44"/>
        <v>0</v>
      </c>
      <c r="G356" s="4">
        <f t="shared" si="45"/>
        <v>0</v>
      </c>
      <c r="H356" s="4">
        <f t="shared" si="40"/>
        <v>15000</v>
      </c>
      <c r="I356" s="26">
        <f t="shared" si="41"/>
        <v>0.25</v>
      </c>
      <c r="K356" s="49">
        <v>5.3499999999999999E-2</v>
      </c>
    </row>
    <row r="357" spans="1:11" ht="16.05" customHeight="1" x14ac:dyDescent="0.25">
      <c r="A357" s="48">
        <f t="shared" si="46"/>
        <v>53965</v>
      </c>
      <c r="B357" s="45" t="str">
        <f t="shared" si="42"/>
        <v>A357</v>
      </c>
      <c r="C357" s="46">
        <v>345</v>
      </c>
      <c r="D357" s="4">
        <f t="shared" si="43"/>
        <v>15000</v>
      </c>
      <c r="E357" s="4">
        <f t="shared" si="47"/>
        <v>0</v>
      </c>
      <c r="F357" s="4">
        <f t="shared" si="44"/>
        <v>0</v>
      </c>
      <c r="G357" s="4">
        <f t="shared" si="45"/>
        <v>0</v>
      </c>
      <c r="H357" s="4">
        <f t="shared" si="40"/>
        <v>15000</v>
      </c>
      <c r="I357" s="26">
        <f t="shared" si="41"/>
        <v>0.25</v>
      </c>
      <c r="K357" s="49">
        <v>5.3499999999999999E-2</v>
      </c>
    </row>
    <row r="358" spans="1:11" ht="16.05" customHeight="1" x14ac:dyDescent="0.25">
      <c r="A358" s="48">
        <f t="shared" si="46"/>
        <v>53996</v>
      </c>
      <c r="B358" s="45" t="str">
        <f t="shared" si="42"/>
        <v>A358</v>
      </c>
      <c r="C358" s="46">
        <v>346</v>
      </c>
      <c r="D358" s="4">
        <f t="shared" si="43"/>
        <v>15000</v>
      </c>
      <c r="E358" s="4">
        <f t="shared" si="47"/>
        <v>0</v>
      </c>
      <c r="F358" s="4">
        <f t="shared" si="44"/>
        <v>0</v>
      </c>
      <c r="G358" s="4">
        <f t="shared" si="45"/>
        <v>0</v>
      </c>
      <c r="H358" s="4">
        <f t="shared" si="40"/>
        <v>15000</v>
      </c>
      <c r="I358" s="26">
        <f t="shared" si="41"/>
        <v>0.25</v>
      </c>
      <c r="K358" s="49">
        <v>5.3499999999999999E-2</v>
      </c>
    </row>
    <row r="359" spans="1:11" ht="16.05" customHeight="1" x14ac:dyDescent="0.25">
      <c r="A359" s="48">
        <f t="shared" si="46"/>
        <v>54026</v>
      </c>
      <c r="B359" s="45" t="str">
        <f t="shared" si="42"/>
        <v>A359</v>
      </c>
      <c r="C359" s="46">
        <v>347</v>
      </c>
      <c r="D359" s="4">
        <f t="shared" si="43"/>
        <v>15000</v>
      </c>
      <c r="E359" s="4">
        <f t="shared" si="47"/>
        <v>0</v>
      </c>
      <c r="F359" s="4">
        <f t="shared" si="44"/>
        <v>0</v>
      </c>
      <c r="G359" s="4">
        <f t="shared" si="45"/>
        <v>0</v>
      </c>
      <c r="H359" s="4">
        <f t="shared" si="40"/>
        <v>15000</v>
      </c>
      <c r="I359" s="26">
        <f t="shared" si="41"/>
        <v>0.25</v>
      </c>
      <c r="K359" s="49">
        <v>5.3499999999999999E-2</v>
      </c>
    </row>
    <row r="360" spans="1:11" ht="16.05" customHeight="1" x14ac:dyDescent="0.25">
      <c r="A360" s="48">
        <f t="shared" si="46"/>
        <v>54057</v>
      </c>
      <c r="B360" s="45" t="str">
        <f t="shared" si="42"/>
        <v>A360</v>
      </c>
      <c r="C360" s="46">
        <v>348</v>
      </c>
      <c r="D360" s="4">
        <f t="shared" si="43"/>
        <v>15000</v>
      </c>
      <c r="E360" s="4">
        <f t="shared" si="47"/>
        <v>0</v>
      </c>
      <c r="F360" s="4">
        <f t="shared" si="44"/>
        <v>0</v>
      </c>
      <c r="G360" s="4">
        <f t="shared" si="45"/>
        <v>0</v>
      </c>
      <c r="H360" s="4">
        <f t="shared" si="40"/>
        <v>15000</v>
      </c>
      <c r="I360" s="26">
        <f t="shared" si="41"/>
        <v>0.25</v>
      </c>
      <c r="K360" s="49">
        <v>5.3499999999999999E-2</v>
      </c>
    </row>
    <row r="361" spans="1:11" ht="16.05" customHeight="1" x14ac:dyDescent="0.25">
      <c r="A361" s="48">
        <f t="shared" si="46"/>
        <v>54088</v>
      </c>
      <c r="B361" s="45" t="str">
        <f t="shared" si="42"/>
        <v>A361</v>
      </c>
      <c r="C361" s="46">
        <v>349</v>
      </c>
      <c r="D361" s="4">
        <f t="shared" si="43"/>
        <v>15000</v>
      </c>
      <c r="E361" s="4">
        <f t="shared" si="47"/>
        <v>0</v>
      </c>
      <c r="F361" s="4">
        <f t="shared" si="44"/>
        <v>0</v>
      </c>
      <c r="G361" s="4">
        <f t="shared" si="45"/>
        <v>0</v>
      </c>
      <c r="H361" s="4">
        <f t="shared" si="40"/>
        <v>15000</v>
      </c>
      <c r="I361" s="26">
        <f t="shared" si="41"/>
        <v>0.25</v>
      </c>
      <c r="K361" s="49">
        <v>5.3499999999999999E-2</v>
      </c>
    </row>
    <row r="362" spans="1:11" ht="16.05" customHeight="1" x14ac:dyDescent="0.25">
      <c r="A362" s="48">
        <f t="shared" si="46"/>
        <v>54117</v>
      </c>
      <c r="B362" s="45" t="str">
        <f t="shared" si="42"/>
        <v>A362</v>
      </c>
      <c r="C362" s="46">
        <v>350</v>
      </c>
      <c r="D362" s="4">
        <f t="shared" si="43"/>
        <v>15000</v>
      </c>
      <c r="E362" s="4">
        <f t="shared" si="47"/>
        <v>0</v>
      </c>
      <c r="F362" s="4">
        <f t="shared" si="44"/>
        <v>0</v>
      </c>
      <c r="G362" s="4">
        <f t="shared" si="45"/>
        <v>0</v>
      </c>
      <c r="H362" s="4">
        <f t="shared" si="40"/>
        <v>15000</v>
      </c>
      <c r="I362" s="26">
        <f t="shared" si="41"/>
        <v>0.25</v>
      </c>
      <c r="K362" s="49">
        <v>5.3499999999999999E-2</v>
      </c>
    </row>
    <row r="363" spans="1:11" ht="16.05" customHeight="1" x14ac:dyDescent="0.25">
      <c r="A363" s="48">
        <f t="shared" si="46"/>
        <v>54148</v>
      </c>
      <c r="B363" s="45" t="str">
        <f t="shared" si="42"/>
        <v>A363</v>
      </c>
      <c r="C363" s="46">
        <v>351</v>
      </c>
      <c r="D363" s="4">
        <f t="shared" si="43"/>
        <v>15000</v>
      </c>
      <c r="E363" s="4">
        <f t="shared" si="47"/>
        <v>0</v>
      </c>
      <c r="F363" s="4">
        <f t="shared" si="44"/>
        <v>0</v>
      </c>
      <c r="G363" s="4">
        <f t="shared" si="45"/>
        <v>0</v>
      </c>
      <c r="H363" s="4">
        <f t="shared" si="40"/>
        <v>15000</v>
      </c>
      <c r="I363" s="26">
        <f t="shared" si="41"/>
        <v>0.25</v>
      </c>
      <c r="K363" s="49">
        <v>5.3499999999999999E-2</v>
      </c>
    </row>
    <row r="364" spans="1:11" ht="16.05" customHeight="1" x14ac:dyDescent="0.25">
      <c r="A364" s="48">
        <f t="shared" si="46"/>
        <v>54178</v>
      </c>
      <c r="B364" s="45" t="str">
        <f t="shared" si="42"/>
        <v>A364</v>
      </c>
      <c r="C364" s="46">
        <v>352</v>
      </c>
      <c r="D364" s="4">
        <f t="shared" si="43"/>
        <v>15000</v>
      </c>
      <c r="E364" s="4">
        <f t="shared" si="47"/>
        <v>0</v>
      </c>
      <c r="F364" s="4">
        <f t="shared" si="44"/>
        <v>0</v>
      </c>
      <c r="G364" s="4">
        <f t="shared" si="45"/>
        <v>0</v>
      </c>
      <c r="H364" s="4">
        <f t="shared" si="40"/>
        <v>15000</v>
      </c>
      <c r="I364" s="26">
        <f t="shared" si="41"/>
        <v>0.25</v>
      </c>
      <c r="K364" s="49">
        <v>5.3499999999999999E-2</v>
      </c>
    </row>
    <row r="365" spans="1:11" ht="16.05" customHeight="1" x14ac:dyDescent="0.25">
      <c r="A365" s="48">
        <f t="shared" si="46"/>
        <v>54209</v>
      </c>
      <c r="B365" s="45" t="str">
        <f t="shared" si="42"/>
        <v>A365</v>
      </c>
      <c r="C365" s="46">
        <v>353</v>
      </c>
      <c r="D365" s="4">
        <f t="shared" si="43"/>
        <v>15000</v>
      </c>
      <c r="E365" s="4">
        <f t="shared" si="47"/>
        <v>0</v>
      </c>
      <c r="F365" s="4">
        <f t="shared" si="44"/>
        <v>0</v>
      </c>
      <c r="G365" s="4">
        <f t="shared" si="45"/>
        <v>0</v>
      </c>
      <c r="H365" s="4">
        <f t="shared" si="40"/>
        <v>15000</v>
      </c>
      <c r="I365" s="26">
        <f t="shared" si="41"/>
        <v>0.25</v>
      </c>
      <c r="K365" s="49">
        <v>5.3499999999999999E-2</v>
      </c>
    </row>
    <row r="366" spans="1:11" ht="16.05" customHeight="1" x14ac:dyDescent="0.25">
      <c r="A366" s="48">
        <f t="shared" si="46"/>
        <v>54239</v>
      </c>
      <c r="B366" s="45" t="str">
        <f t="shared" si="42"/>
        <v>A366</v>
      </c>
      <c r="C366" s="46">
        <v>354</v>
      </c>
      <c r="D366" s="4">
        <f t="shared" si="43"/>
        <v>15000</v>
      </c>
      <c r="E366" s="4">
        <f t="shared" si="47"/>
        <v>0</v>
      </c>
      <c r="F366" s="4">
        <f t="shared" si="44"/>
        <v>0</v>
      </c>
      <c r="G366" s="4">
        <f t="shared" si="45"/>
        <v>0</v>
      </c>
      <c r="H366" s="4">
        <f t="shared" si="40"/>
        <v>15000</v>
      </c>
      <c r="I366" s="26">
        <f t="shared" si="41"/>
        <v>0.25</v>
      </c>
      <c r="K366" s="49">
        <v>5.3499999999999999E-2</v>
      </c>
    </row>
    <row r="367" spans="1:11" ht="16.05" customHeight="1" x14ac:dyDescent="0.25">
      <c r="A367" s="48">
        <f t="shared" si="46"/>
        <v>54270</v>
      </c>
      <c r="B367" s="45" t="str">
        <f t="shared" si="42"/>
        <v>A367</v>
      </c>
      <c r="C367" s="46">
        <v>355</v>
      </c>
      <c r="D367" s="4">
        <f t="shared" si="43"/>
        <v>15000</v>
      </c>
      <c r="E367" s="4">
        <f t="shared" si="47"/>
        <v>0</v>
      </c>
      <c r="F367" s="4">
        <f t="shared" si="44"/>
        <v>0</v>
      </c>
      <c r="G367" s="4">
        <f t="shared" si="45"/>
        <v>0</v>
      </c>
      <c r="H367" s="4">
        <f t="shared" si="40"/>
        <v>15000</v>
      </c>
      <c r="I367" s="26">
        <f t="shared" si="41"/>
        <v>0.25</v>
      </c>
      <c r="K367" s="49">
        <v>5.3499999999999999E-2</v>
      </c>
    </row>
    <row r="368" spans="1:11" ht="16.05" customHeight="1" x14ac:dyDescent="0.25">
      <c r="A368" s="48">
        <f t="shared" si="46"/>
        <v>54301</v>
      </c>
      <c r="B368" s="45" t="str">
        <f t="shared" si="42"/>
        <v>A368</v>
      </c>
      <c r="C368" s="46">
        <v>356</v>
      </c>
      <c r="D368" s="4">
        <f t="shared" si="43"/>
        <v>15000</v>
      </c>
      <c r="E368" s="4">
        <f t="shared" si="47"/>
        <v>0</v>
      </c>
      <c r="F368" s="4">
        <f t="shared" si="44"/>
        <v>0</v>
      </c>
      <c r="G368" s="4">
        <f t="shared" si="45"/>
        <v>0</v>
      </c>
      <c r="H368" s="4">
        <f t="shared" si="40"/>
        <v>15000</v>
      </c>
      <c r="I368" s="26">
        <f t="shared" si="41"/>
        <v>0.25</v>
      </c>
      <c r="K368" s="49">
        <v>5.3499999999999999E-2</v>
      </c>
    </row>
    <row r="369" spans="1:12" ht="16.05" customHeight="1" x14ac:dyDescent="0.25">
      <c r="A369" s="48">
        <f t="shared" si="46"/>
        <v>54331</v>
      </c>
      <c r="B369" s="45" t="str">
        <f t="shared" si="42"/>
        <v>A369</v>
      </c>
      <c r="C369" s="46">
        <v>357</v>
      </c>
      <c r="D369" s="4">
        <f t="shared" si="43"/>
        <v>15000</v>
      </c>
      <c r="E369" s="4">
        <f t="shared" si="47"/>
        <v>0</v>
      </c>
      <c r="F369" s="4">
        <f t="shared" si="44"/>
        <v>0</v>
      </c>
      <c r="G369" s="4">
        <f t="shared" si="45"/>
        <v>0</v>
      </c>
      <c r="H369" s="4">
        <f t="shared" si="40"/>
        <v>15000</v>
      </c>
      <c r="I369" s="26">
        <f t="shared" si="41"/>
        <v>0.25</v>
      </c>
      <c r="K369" s="49">
        <v>5.3499999999999999E-2</v>
      </c>
    </row>
    <row r="370" spans="1:12" ht="16.05" customHeight="1" x14ac:dyDescent="0.25">
      <c r="A370" s="48">
        <f t="shared" si="46"/>
        <v>54362</v>
      </c>
      <c r="B370" s="45" t="str">
        <f t="shared" si="42"/>
        <v>A370</v>
      </c>
      <c r="C370" s="46">
        <v>358</v>
      </c>
      <c r="D370" s="4">
        <f t="shared" si="43"/>
        <v>15000</v>
      </c>
      <c r="E370" s="4">
        <f t="shared" si="47"/>
        <v>0</v>
      </c>
      <c r="F370" s="4">
        <f t="shared" si="44"/>
        <v>0</v>
      </c>
      <c r="G370" s="4">
        <f t="shared" si="45"/>
        <v>0</v>
      </c>
      <c r="H370" s="4">
        <f t="shared" si="40"/>
        <v>15000</v>
      </c>
      <c r="I370" s="26">
        <f t="shared" si="41"/>
        <v>0.25</v>
      </c>
      <c r="K370" s="49">
        <v>5.3499999999999999E-2</v>
      </c>
    </row>
    <row r="371" spans="1:12" ht="16.05" customHeight="1" x14ac:dyDescent="0.25">
      <c r="A371" s="48">
        <f t="shared" si="46"/>
        <v>54392</v>
      </c>
      <c r="B371" s="45" t="str">
        <f t="shared" si="42"/>
        <v>A371</v>
      </c>
      <c r="C371" s="46">
        <v>359</v>
      </c>
      <c r="D371" s="4">
        <f t="shared" si="43"/>
        <v>15000</v>
      </c>
      <c r="E371" s="4">
        <f t="shared" si="47"/>
        <v>0</v>
      </c>
      <c r="F371" s="4">
        <f t="shared" si="44"/>
        <v>0</v>
      </c>
      <c r="G371" s="4">
        <f t="shared" si="45"/>
        <v>0</v>
      </c>
      <c r="H371" s="4">
        <f t="shared" si="40"/>
        <v>15000</v>
      </c>
      <c r="I371" s="26">
        <f t="shared" si="41"/>
        <v>0.25</v>
      </c>
      <c r="K371" s="49">
        <v>5.3499999999999999E-2</v>
      </c>
    </row>
    <row r="372" spans="1:12" ht="16.05" customHeight="1" x14ac:dyDescent="0.25">
      <c r="A372" s="48">
        <f t="shared" si="46"/>
        <v>54423</v>
      </c>
      <c r="B372" s="45" t="str">
        <f t="shared" si="42"/>
        <v>A372</v>
      </c>
      <c r="C372" s="46">
        <v>360</v>
      </c>
      <c r="D372" s="4">
        <f t="shared" si="43"/>
        <v>15000</v>
      </c>
      <c r="E372" s="4">
        <f t="shared" si="47"/>
        <v>0</v>
      </c>
      <c r="F372" s="4">
        <f t="shared" si="44"/>
        <v>0</v>
      </c>
      <c r="G372" s="4">
        <f t="shared" si="45"/>
        <v>0</v>
      </c>
      <c r="H372" s="4">
        <f t="shared" si="40"/>
        <v>15000</v>
      </c>
      <c r="I372" s="26">
        <f t="shared" si="41"/>
        <v>0.25</v>
      </c>
      <c r="K372" s="49">
        <v>5.3499999999999999E-2</v>
      </c>
    </row>
    <row r="373" spans="1:12" s="51" customFormat="1" ht="16.05" customHeight="1" thickBot="1" x14ac:dyDescent="0.25">
      <c r="A373" s="50"/>
      <c r="B373" s="50"/>
      <c r="D373" s="52"/>
      <c r="E373" s="53">
        <f>SUM(E13:E372)</f>
        <v>55398.910320578587</v>
      </c>
      <c r="F373" s="53">
        <f>SUM(F13:F372)</f>
        <v>10398.9103205786</v>
      </c>
      <c r="G373" s="53">
        <f>SUM(G13:G372)</f>
        <v>44999.999999999993</v>
      </c>
      <c r="H373" s="52"/>
      <c r="I373" s="54"/>
      <c r="K373" s="55"/>
      <c r="L373" s="52"/>
    </row>
    <row r="374" spans="1:12" ht="16.05" customHeight="1" thickTop="1" x14ac:dyDescent="0.25"/>
  </sheetData>
  <mergeCells count="6">
    <mergeCell ref="A9:C9"/>
    <mergeCell ref="A4:C4"/>
    <mergeCell ref="A5:C5"/>
    <mergeCell ref="A6:C6"/>
    <mergeCell ref="A7:C7"/>
    <mergeCell ref="A8:C8"/>
  </mergeCells>
  <dataValidations count="4">
    <dataValidation type="whole" allowBlank="1" showErrorMessage="1" errorTitle="Invalid Loan Period" error="The loan period should be an integer value between 1 and 360." promptTitle="Loan Period in Months" prompt="Enter a loan period between 1 and 360." sqref="D6" xr:uid="{00B31B17-EF65-4115-95A7-350747C3E6A9}">
      <formula1>1</formula1>
      <formula2>360</formula2>
    </dataValidation>
    <dataValidation type="decimal" allowBlank="1" showErrorMessage="1" errorTitle="Invalid Input" error="This value must be entered as a percentage between 0% and 100%." promptTitle="Annual Interest Rate" prompt="Enter the annual interest rate as a percentage." sqref="D5" xr:uid="{C4284687-21D9-43B7-9BE0-3080941C70D3}">
      <formula1>0</formula1>
      <formula2>1</formula2>
    </dataValidation>
    <dataValidation type="list" allowBlank="1" showErrorMessage="1" promptTitle="Loan Repayment Type" prompt="Select whether the loan is repaid at the beginning or end of a month." sqref="D9" xr:uid="{8332FDF0-028B-4502-BA5D-310E8A557A09}">
      <formula1>"Beginning, End"</formula1>
    </dataValidation>
    <dataValidation type="date" operator="greaterThan" allowBlank="1" showErrorMessage="1" errorTitle="Invalid Date" error="This is not a valid date - the date should be entered according to the Regional Date settings." promptTitle="Loan Start Date" prompt="Enter the date of the first loan repayment." sqref="D8" xr:uid="{93F49559-C330-4122-BE19-30EE72A38500}">
      <formula1>1</formula1>
    </dataValidation>
  </dataValidations>
  <pageMargins left="0.59055118110236227" right="0.59055118110236227" top="0.59055118110236227" bottom="0.59055118110236227" header="0.39370078740157483" footer="0.39370078740157483"/>
  <pageSetup paperSize="9" scale="56" fitToHeight="0" orientation="portrait" r:id="rId1"/>
  <headerFooter alignWithMargins="0">
    <oddFooter>&amp;C&amp;"-,Regular"&amp;9Page &amp;P of &amp;N</oddFooter>
  </headerFooter>
  <ignoredErrors>
    <ignoredError sqref="K13"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C25CB-9892-4B9F-8D0D-715F93D59A10}">
  <sheetPr>
    <pageSetUpPr fitToPage="1"/>
  </sheetPr>
  <dimension ref="A1:L374"/>
  <sheetViews>
    <sheetView zoomScale="95" zoomScaleNormal="95" workbookViewId="0">
      <pane ySplit="12" topLeftCell="A13" activePane="bottomLeft" state="frozen"/>
      <selection pane="bottomLeft" activeCell="D4" sqref="D4"/>
    </sheetView>
  </sheetViews>
  <sheetFormatPr defaultColWidth="9.109375" defaultRowHeight="16.05" customHeight="1" x14ac:dyDescent="0.25"/>
  <cols>
    <col min="1" max="1" width="16.6640625" style="30" customWidth="1"/>
    <col min="2" max="2" width="15.6640625" style="30" customWidth="1"/>
    <col min="3" max="3" width="15.6640625" style="29" customWidth="1"/>
    <col min="4" max="8" width="15.6640625" style="4" customWidth="1"/>
    <col min="9" max="9" width="15.6640625" style="26" customWidth="1"/>
    <col min="10" max="10" width="3.6640625" style="29" customWidth="1"/>
    <col min="11" max="11" width="15.6640625" style="5" customWidth="1"/>
    <col min="12" max="12" width="14.6640625" style="4" customWidth="1"/>
    <col min="13" max="16384" width="9.109375" style="29"/>
  </cols>
  <sheetData>
    <row r="1" spans="1:11" ht="16.05" customHeight="1" x14ac:dyDescent="0.25">
      <c r="A1" s="56" t="s">
        <v>35</v>
      </c>
      <c r="B1" s="28"/>
      <c r="K1" s="6"/>
    </row>
    <row r="2" spans="1:11" ht="16.05" customHeight="1" x14ac:dyDescent="0.25">
      <c r="A2" s="9" t="s">
        <v>36</v>
      </c>
      <c r="B2" s="28"/>
      <c r="K2" s="6"/>
    </row>
    <row r="3" spans="1:11" ht="16.05" customHeight="1" x14ac:dyDescent="0.25">
      <c r="A3" s="21" t="s">
        <v>37</v>
      </c>
    </row>
    <row r="4" spans="1:11" ht="16.05" customHeight="1" x14ac:dyDescent="0.25">
      <c r="A4" s="61" t="s">
        <v>3</v>
      </c>
      <c r="B4" s="62"/>
      <c r="C4" s="63"/>
      <c r="D4" s="31">
        <v>100000</v>
      </c>
    </row>
    <row r="5" spans="1:11" ht="16.05" customHeight="1" x14ac:dyDescent="0.25">
      <c r="A5" s="61" t="s">
        <v>1</v>
      </c>
      <c r="B5" s="62"/>
      <c r="C5" s="63"/>
      <c r="D5" s="32">
        <v>5.1999999999999998E-2</v>
      </c>
    </row>
    <row r="6" spans="1:11" ht="16.05" customHeight="1" x14ac:dyDescent="0.25">
      <c r="A6" s="61" t="s">
        <v>14</v>
      </c>
      <c r="B6" s="62"/>
      <c r="C6" s="63"/>
      <c r="D6" s="31">
        <v>120</v>
      </c>
      <c r="G6" s="33"/>
      <c r="H6" s="33"/>
      <c r="I6" s="24"/>
    </row>
    <row r="7" spans="1:11" ht="16.05" customHeight="1" x14ac:dyDescent="0.25">
      <c r="A7" s="61" t="s">
        <v>15</v>
      </c>
      <c r="B7" s="62"/>
      <c r="C7" s="63"/>
      <c r="D7" s="34">
        <f>IF(D9="Beginning",PMT($D$5/12,$D$6,-$D$4,$D$10,1),PMT($D$5/12,$D$6,-$D$4,$D$10,0))</f>
        <v>1070.4579215801568</v>
      </c>
    </row>
    <row r="8" spans="1:11" ht="16.05" customHeight="1" x14ac:dyDescent="0.25">
      <c r="A8" s="61" t="s">
        <v>2</v>
      </c>
      <c r="B8" s="62"/>
      <c r="C8" s="63"/>
      <c r="D8" s="35">
        <v>43647</v>
      </c>
      <c r="E8" s="33"/>
    </row>
    <row r="9" spans="1:11" ht="16.05" customHeight="1" x14ac:dyDescent="0.25">
      <c r="A9" s="61" t="s">
        <v>5</v>
      </c>
      <c r="B9" s="62"/>
      <c r="C9" s="63"/>
      <c r="D9" s="36" t="s">
        <v>6</v>
      </c>
      <c r="E9" s="33"/>
    </row>
    <row r="10" spans="1:11" ht="16.05" customHeight="1" x14ac:dyDescent="0.25">
      <c r="A10" s="58" t="s">
        <v>16</v>
      </c>
      <c r="B10" s="59"/>
      <c r="C10" s="60"/>
      <c r="D10" s="31">
        <v>0</v>
      </c>
      <c r="G10" s="33"/>
      <c r="H10" s="33"/>
      <c r="I10" s="24"/>
    </row>
    <row r="11" spans="1:11" ht="16.05" customHeight="1" x14ac:dyDescent="0.25">
      <c r="A11" s="29"/>
      <c r="B11" s="29"/>
      <c r="D11" s="37"/>
      <c r="E11" s="33"/>
    </row>
    <row r="12" spans="1:11" s="42" customFormat="1" ht="25.2" x14ac:dyDescent="0.2">
      <c r="A12" s="38" t="s">
        <v>0</v>
      </c>
      <c r="B12" s="38" t="s">
        <v>24</v>
      </c>
      <c r="C12" s="39" t="s">
        <v>4</v>
      </c>
      <c r="D12" s="40" t="s">
        <v>17</v>
      </c>
      <c r="E12" s="40" t="s">
        <v>18</v>
      </c>
      <c r="F12" s="40" t="s">
        <v>19</v>
      </c>
      <c r="G12" s="40" t="s">
        <v>20</v>
      </c>
      <c r="H12" s="40" t="s">
        <v>21</v>
      </c>
      <c r="I12" s="41" t="s">
        <v>22</v>
      </c>
      <c r="K12" s="43" t="s">
        <v>23</v>
      </c>
    </row>
    <row r="13" spans="1:11" ht="16.05" customHeight="1" x14ac:dyDescent="0.25">
      <c r="A13" s="44">
        <f>DATE(YEAR(D8),MONTH(D8)+1,1-1)</f>
        <v>43677</v>
      </c>
      <c r="B13" s="45" t="str">
        <f>"A"&amp;ROW(A13)</f>
        <v>A13</v>
      </c>
      <c r="C13" s="46">
        <v>1</v>
      </c>
      <c r="D13" s="4">
        <f>$D$4</f>
        <v>100000</v>
      </c>
      <c r="E13" s="4">
        <f>IF($D$6+1-C13=0,0,IF($D$9="Beginning",PMT(K13/12,$D$6+1-C13,-$D13,$D$10,1),PMT(K13/12,$D$6+1-C13,-$D13,$D$10,0)))</f>
        <v>1070.4579215801568</v>
      </c>
      <c r="F13" s="4">
        <f>IF($D$6+1-C13&lt;=0,0,IF($D$9="Beginning",(D13-E13)*K13/12,D13*K13/12))</f>
        <v>433.33333333333331</v>
      </c>
      <c r="G13" s="4">
        <f>IF(ROUND($D$6+1-C13,2)&lt;=0,0,E13-F13)</f>
        <v>637.12458824682358</v>
      </c>
      <c r="H13" s="4">
        <f t="shared" ref="H13:H76" si="0">D13-G13</f>
        <v>99362.875411753179</v>
      </c>
      <c r="I13" s="26">
        <f t="shared" ref="I13:I76" si="1">H13/$D$4</f>
        <v>0.99362875411753182</v>
      </c>
      <c r="K13" s="47">
        <f>$D$5</f>
        <v>5.1999999999999998E-2</v>
      </c>
    </row>
    <row r="14" spans="1:11" ht="16.05" customHeight="1" x14ac:dyDescent="0.25">
      <c r="A14" s="48">
        <f>DATE(YEAR(A13),MONTH(A13)+2,1-1)</f>
        <v>43708</v>
      </c>
      <c r="B14" s="45" t="str">
        <f t="shared" ref="B14:B77" si="2">"A"&amp;ROW(A14)</f>
        <v>A14</v>
      </c>
      <c r="C14" s="46">
        <v>2</v>
      </c>
      <c r="D14" s="4">
        <f t="shared" ref="D14:D77" si="3">IF(ROUND(H13,0)&gt;0,H13,0)</f>
        <v>99362.875411753179</v>
      </c>
      <c r="E14" s="4">
        <f>IF($D$6+1-C14&lt;=0,0,IF($D$9="Beginning",PMT(K13/12,$D$6+1-C14,-(D13-E13),-PV(K13/12,1,0,$D$10),0),PMT(K14/12,$D$6+1-C14,-D14,$D$10,0)))</f>
        <v>1070.4579215801568</v>
      </c>
      <c r="F14" s="4">
        <f t="shared" ref="F14:F77" si="4">IF($D$6+1-C14&lt;=0,0,IF($D$9="Beginning",(D14-E14)*K14/12,D14*K14/12))</f>
        <v>430.57246011759707</v>
      </c>
      <c r="G14" s="4">
        <f t="shared" ref="G14:G77" si="5">IF(ROUND($D$6+1-C14,2)&lt;=0,0,E14-F14)</f>
        <v>639.88546146255976</v>
      </c>
      <c r="H14" s="4">
        <f t="shared" si="0"/>
        <v>98722.989950290619</v>
      </c>
      <c r="I14" s="26">
        <f t="shared" si="1"/>
        <v>0.98722989950290618</v>
      </c>
      <c r="K14" s="49">
        <v>5.1999999999999998E-2</v>
      </c>
    </row>
    <row r="15" spans="1:11" ht="16.05" customHeight="1" x14ac:dyDescent="0.25">
      <c r="A15" s="48">
        <f t="shared" ref="A15:A78" si="6">DATE(YEAR(A14),MONTH(A14)+2,1-1)</f>
        <v>43738</v>
      </c>
      <c r="B15" s="45" t="str">
        <f t="shared" si="2"/>
        <v>A15</v>
      </c>
      <c r="C15" s="46">
        <v>3</v>
      </c>
      <c r="D15" s="4">
        <f t="shared" si="3"/>
        <v>98722.989950290619</v>
      </c>
      <c r="E15" s="4">
        <f t="shared" ref="E15:E78" si="7">IF($D$6+1-C15&lt;=0,0,IF($D$9="Beginning",PMT(K14/12,$D$6+1-C15,-(D14-E14),-PV(K14/12,1,0,$D$10),0),PMT(K15/12,$D$6+1-C15,-D15,$D$10,0)))</f>
        <v>1070.4579215801568</v>
      </c>
      <c r="F15" s="4">
        <f t="shared" si="4"/>
        <v>427.79962311792605</v>
      </c>
      <c r="G15" s="4">
        <f t="shared" si="5"/>
        <v>642.65829846223073</v>
      </c>
      <c r="H15" s="4">
        <f t="shared" si="0"/>
        <v>98080.331651828383</v>
      </c>
      <c r="I15" s="26">
        <f t="shared" si="1"/>
        <v>0.98080331651828379</v>
      </c>
      <c r="K15" s="49">
        <v>5.1999999999999998E-2</v>
      </c>
    </row>
    <row r="16" spans="1:11" ht="16.05" customHeight="1" x14ac:dyDescent="0.25">
      <c r="A16" s="48">
        <f t="shared" si="6"/>
        <v>43769</v>
      </c>
      <c r="B16" s="45" t="str">
        <f t="shared" si="2"/>
        <v>A16</v>
      </c>
      <c r="C16" s="46">
        <v>4</v>
      </c>
      <c r="D16" s="4">
        <f t="shared" si="3"/>
        <v>98080.331651828383</v>
      </c>
      <c r="E16" s="4">
        <f t="shared" si="7"/>
        <v>1070.4579215801568</v>
      </c>
      <c r="F16" s="4">
        <f t="shared" si="4"/>
        <v>425.01477049125629</v>
      </c>
      <c r="G16" s="4">
        <f t="shared" si="5"/>
        <v>645.44315108890055</v>
      </c>
      <c r="H16" s="4">
        <f t="shared" si="0"/>
        <v>97434.888500739486</v>
      </c>
      <c r="I16" s="26">
        <f t="shared" si="1"/>
        <v>0.9743488850073948</v>
      </c>
      <c r="K16" s="49">
        <v>5.1999999999999998E-2</v>
      </c>
    </row>
    <row r="17" spans="1:11" ht="16.05" customHeight="1" x14ac:dyDescent="0.25">
      <c r="A17" s="48">
        <f t="shared" si="6"/>
        <v>43799</v>
      </c>
      <c r="B17" s="45" t="str">
        <f t="shared" si="2"/>
        <v>A17</v>
      </c>
      <c r="C17" s="46">
        <v>5</v>
      </c>
      <c r="D17" s="4">
        <f t="shared" si="3"/>
        <v>97434.888500739486</v>
      </c>
      <c r="E17" s="4">
        <f t="shared" si="7"/>
        <v>1070.4579215801568</v>
      </c>
      <c r="F17" s="4">
        <f t="shared" si="4"/>
        <v>422.2178501698711</v>
      </c>
      <c r="G17" s="4">
        <f t="shared" si="5"/>
        <v>648.24007141028574</v>
      </c>
      <c r="H17" s="4">
        <f t="shared" si="0"/>
        <v>96786.648429329201</v>
      </c>
      <c r="I17" s="26">
        <f t="shared" si="1"/>
        <v>0.96786648429329203</v>
      </c>
      <c r="K17" s="49">
        <v>5.1999999999999998E-2</v>
      </c>
    </row>
    <row r="18" spans="1:11" ht="16.05" customHeight="1" x14ac:dyDescent="0.25">
      <c r="A18" s="48">
        <f t="shared" si="6"/>
        <v>43830</v>
      </c>
      <c r="B18" s="45" t="str">
        <f t="shared" si="2"/>
        <v>A18</v>
      </c>
      <c r="C18" s="46">
        <v>6</v>
      </c>
      <c r="D18" s="4">
        <f t="shared" si="3"/>
        <v>96786.648429329201</v>
      </c>
      <c r="E18" s="4">
        <f t="shared" si="7"/>
        <v>1070.4579215801568</v>
      </c>
      <c r="F18" s="4">
        <f t="shared" si="4"/>
        <v>419.40880986042652</v>
      </c>
      <c r="G18" s="4">
        <f t="shared" si="5"/>
        <v>651.04911171973026</v>
      </c>
      <c r="H18" s="4">
        <f t="shared" si="0"/>
        <v>96135.599317609478</v>
      </c>
      <c r="I18" s="26">
        <f t="shared" si="1"/>
        <v>0.96135599317609477</v>
      </c>
      <c r="K18" s="49">
        <v>5.1999999999999998E-2</v>
      </c>
    </row>
    <row r="19" spans="1:11" ht="16.05" customHeight="1" x14ac:dyDescent="0.25">
      <c r="A19" s="48">
        <f t="shared" si="6"/>
        <v>43861</v>
      </c>
      <c r="B19" s="45" t="str">
        <f t="shared" si="2"/>
        <v>A19</v>
      </c>
      <c r="C19" s="46">
        <v>7</v>
      </c>
      <c r="D19" s="4">
        <f t="shared" si="3"/>
        <v>96135.599317609478</v>
      </c>
      <c r="E19" s="4">
        <f t="shared" si="7"/>
        <v>1070.4579215801573</v>
      </c>
      <c r="F19" s="4">
        <f t="shared" si="4"/>
        <v>416.58759704297444</v>
      </c>
      <c r="G19" s="4">
        <f t="shared" si="5"/>
        <v>653.8703245371828</v>
      </c>
      <c r="H19" s="4">
        <f t="shared" si="0"/>
        <v>95481.728993072291</v>
      </c>
      <c r="I19" s="26">
        <f t="shared" si="1"/>
        <v>0.9548172899307229</v>
      </c>
      <c r="K19" s="49">
        <v>5.1999999999999998E-2</v>
      </c>
    </row>
    <row r="20" spans="1:11" ht="16.05" customHeight="1" x14ac:dyDescent="0.25">
      <c r="A20" s="48">
        <f t="shared" si="6"/>
        <v>43890</v>
      </c>
      <c r="B20" s="45" t="str">
        <f t="shared" si="2"/>
        <v>A20</v>
      </c>
      <c r="C20" s="46">
        <v>8</v>
      </c>
      <c r="D20" s="4">
        <f t="shared" si="3"/>
        <v>95481.728993072291</v>
      </c>
      <c r="E20" s="4">
        <f t="shared" si="7"/>
        <v>1070.4579215801571</v>
      </c>
      <c r="F20" s="4">
        <f t="shared" si="4"/>
        <v>413.75415896997993</v>
      </c>
      <c r="G20" s="4">
        <f t="shared" si="5"/>
        <v>656.70376261017714</v>
      </c>
      <c r="H20" s="4">
        <f t="shared" si="0"/>
        <v>94825.02523046211</v>
      </c>
      <c r="I20" s="26">
        <f t="shared" si="1"/>
        <v>0.94825025230462112</v>
      </c>
      <c r="K20" s="49">
        <v>5.1999999999999998E-2</v>
      </c>
    </row>
    <row r="21" spans="1:11" ht="16.05" customHeight="1" x14ac:dyDescent="0.25">
      <c r="A21" s="48">
        <f t="shared" si="6"/>
        <v>43921</v>
      </c>
      <c r="B21" s="45" t="str">
        <f t="shared" si="2"/>
        <v>A21</v>
      </c>
      <c r="C21" s="46">
        <v>9</v>
      </c>
      <c r="D21" s="4">
        <f t="shared" si="3"/>
        <v>94825.02523046211</v>
      </c>
      <c r="E21" s="4">
        <f t="shared" si="7"/>
        <v>1070.4579215801571</v>
      </c>
      <c r="F21" s="4">
        <f t="shared" si="4"/>
        <v>410.90844266533577</v>
      </c>
      <c r="G21" s="4">
        <f t="shared" si="5"/>
        <v>659.54947891482129</v>
      </c>
      <c r="H21" s="4">
        <f t="shared" si="0"/>
        <v>94165.475751547288</v>
      </c>
      <c r="I21" s="26">
        <f t="shared" si="1"/>
        <v>0.9416547575154729</v>
      </c>
      <c r="K21" s="49">
        <v>5.1999999999999998E-2</v>
      </c>
    </row>
    <row r="22" spans="1:11" ht="16.05" customHeight="1" x14ac:dyDescent="0.25">
      <c r="A22" s="48">
        <f t="shared" si="6"/>
        <v>43951</v>
      </c>
      <c r="B22" s="45" t="str">
        <f t="shared" si="2"/>
        <v>A22</v>
      </c>
      <c r="C22" s="46">
        <v>10</v>
      </c>
      <c r="D22" s="4">
        <f t="shared" si="3"/>
        <v>94165.475751547288</v>
      </c>
      <c r="E22" s="4">
        <f t="shared" si="7"/>
        <v>1070.4579215801568</v>
      </c>
      <c r="F22" s="4">
        <f t="shared" si="4"/>
        <v>408.05039492337158</v>
      </c>
      <c r="G22" s="4">
        <f t="shared" si="5"/>
        <v>662.40752665678519</v>
      </c>
      <c r="H22" s="4">
        <f t="shared" si="0"/>
        <v>93503.068224890507</v>
      </c>
      <c r="I22" s="26">
        <f t="shared" si="1"/>
        <v>0.93503068224890507</v>
      </c>
      <c r="K22" s="49">
        <v>5.1999999999999998E-2</v>
      </c>
    </row>
    <row r="23" spans="1:11" ht="16.05" customHeight="1" x14ac:dyDescent="0.25">
      <c r="A23" s="48">
        <f t="shared" si="6"/>
        <v>43982</v>
      </c>
      <c r="B23" s="45" t="str">
        <f t="shared" si="2"/>
        <v>A23</v>
      </c>
      <c r="C23" s="46">
        <v>11</v>
      </c>
      <c r="D23" s="4">
        <f t="shared" si="3"/>
        <v>93503.068224890507</v>
      </c>
      <c r="E23" s="4">
        <f t="shared" si="7"/>
        <v>1070.4579215801568</v>
      </c>
      <c r="F23" s="4">
        <f t="shared" si="4"/>
        <v>405.17996230785883</v>
      </c>
      <c r="G23" s="4">
        <f t="shared" si="5"/>
        <v>665.27795927229795</v>
      </c>
      <c r="H23" s="4">
        <f t="shared" si="0"/>
        <v>92837.790265618212</v>
      </c>
      <c r="I23" s="26">
        <f t="shared" si="1"/>
        <v>0.92837790265618214</v>
      </c>
      <c r="K23" s="49">
        <v>5.1999999999999998E-2</v>
      </c>
    </row>
    <row r="24" spans="1:11" ht="16.05" customHeight="1" x14ac:dyDescent="0.25">
      <c r="A24" s="48">
        <f t="shared" si="6"/>
        <v>44012</v>
      </c>
      <c r="B24" s="45" t="str">
        <f t="shared" si="2"/>
        <v>A24</v>
      </c>
      <c r="C24" s="46">
        <v>12</v>
      </c>
      <c r="D24" s="4">
        <f t="shared" si="3"/>
        <v>92837.790265618212</v>
      </c>
      <c r="E24" s="4">
        <f t="shared" si="7"/>
        <v>1070.4579215801571</v>
      </c>
      <c r="F24" s="4">
        <f t="shared" si="4"/>
        <v>402.29709115101224</v>
      </c>
      <c r="G24" s="4">
        <f t="shared" si="5"/>
        <v>668.16083042914488</v>
      </c>
      <c r="H24" s="4">
        <f t="shared" si="0"/>
        <v>92169.629435189068</v>
      </c>
      <c r="I24" s="26">
        <f t="shared" si="1"/>
        <v>0.92169629435189071</v>
      </c>
      <c r="K24" s="49">
        <v>5.1999999999999998E-2</v>
      </c>
    </row>
    <row r="25" spans="1:11" ht="16.05" customHeight="1" x14ac:dyDescent="0.25">
      <c r="A25" s="48">
        <f t="shared" si="6"/>
        <v>44043</v>
      </c>
      <c r="B25" s="45" t="str">
        <f t="shared" si="2"/>
        <v>A25</v>
      </c>
      <c r="C25" s="46">
        <v>13</v>
      </c>
      <c r="D25" s="4">
        <f t="shared" si="3"/>
        <v>92169.629435189068</v>
      </c>
      <c r="E25" s="4">
        <f t="shared" si="7"/>
        <v>1070.4579215801568</v>
      </c>
      <c r="F25" s="4">
        <f t="shared" si="4"/>
        <v>399.40172755248591</v>
      </c>
      <c r="G25" s="4">
        <f t="shared" si="5"/>
        <v>671.05619402767093</v>
      </c>
      <c r="H25" s="4">
        <f t="shared" si="0"/>
        <v>91498.573241161401</v>
      </c>
      <c r="I25" s="26">
        <f t="shared" si="1"/>
        <v>0.91498573241161396</v>
      </c>
      <c r="K25" s="49">
        <v>5.1999999999999998E-2</v>
      </c>
    </row>
    <row r="26" spans="1:11" ht="16.05" customHeight="1" x14ac:dyDescent="0.25">
      <c r="A26" s="48">
        <f t="shared" si="6"/>
        <v>44074</v>
      </c>
      <c r="B26" s="45" t="str">
        <f t="shared" si="2"/>
        <v>A26</v>
      </c>
      <c r="C26" s="46">
        <v>14</v>
      </c>
      <c r="D26" s="4">
        <f t="shared" si="3"/>
        <v>91498.573241161401</v>
      </c>
      <c r="E26" s="4">
        <f t="shared" si="7"/>
        <v>1070.4579215801571</v>
      </c>
      <c r="F26" s="4">
        <f t="shared" si="4"/>
        <v>396.49381737836603</v>
      </c>
      <c r="G26" s="4">
        <f t="shared" si="5"/>
        <v>673.96410420179109</v>
      </c>
      <c r="H26" s="4">
        <f t="shared" si="0"/>
        <v>90824.609136959611</v>
      </c>
      <c r="I26" s="26">
        <f t="shared" si="1"/>
        <v>0.90824609136959611</v>
      </c>
      <c r="K26" s="49">
        <v>5.1999999999999998E-2</v>
      </c>
    </row>
    <row r="27" spans="1:11" ht="16.05" customHeight="1" x14ac:dyDescent="0.25">
      <c r="A27" s="48">
        <f t="shared" si="6"/>
        <v>44104</v>
      </c>
      <c r="B27" s="45" t="str">
        <f t="shared" si="2"/>
        <v>A27</v>
      </c>
      <c r="C27" s="46">
        <v>15</v>
      </c>
      <c r="D27" s="4">
        <f t="shared" si="3"/>
        <v>90824.609136959611</v>
      </c>
      <c r="E27" s="4">
        <f t="shared" si="7"/>
        <v>1070.4579215801573</v>
      </c>
      <c r="F27" s="4">
        <f t="shared" si="4"/>
        <v>393.57330626015829</v>
      </c>
      <c r="G27" s="4">
        <f t="shared" si="5"/>
        <v>676.88461531999906</v>
      </c>
      <c r="H27" s="4">
        <f t="shared" si="0"/>
        <v>90147.724521639611</v>
      </c>
      <c r="I27" s="26">
        <f t="shared" si="1"/>
        <v>0.90147724521639616</v>
      </c>
      <c r="K27" s="49">
        <v>5.1999999999999998E-2</v>
      </c>
    </row>
    <row r="28" spans="1:11" ht="16.05" customHeight="1" x14ac:dyDescent="0.25">
      <c r="A28" s="48">
        <f t="shared" si="6"/>
        <v>44135</v>
      </c>
      <c r="B28" s="45" t="str">
        <f t="shared" si="2"/>
        <v>A28</v>
      </c>
      <c r="C28" s="46">
        <v>16</v>
      </c>
      <c r="D28" s="4">
        <f t="shared" si="3"/>
        <v>90147.724521639611</v>
      </c>
      <c r="E28" s="4">
        <f t="shared" si="7"/>
        <v>1070.4579215801571</v>
      </c>
      <c r="F28" s="4">
        <f t="shared" si="4"/>
        <v>390.64013959377166</v>
      </c>
      <c r="G28" s="4">
        <f t="shared" si="5"/>
        <v>679.8177819863854</v>
      </c>
      <c r="H28" s="4">
        <f t="shared" si="0"/>
        <v>89467.906739653219</v>
      </c>
      <c r="I28" s="26">
        <f t="shared" si="1"/>
        <v>0.89467906739653225</v>
      </c>
      <c r="K28" s="49">
        <v>5.1999999999999998E-2</v>
      </c>
    </row>
    <row r="29" spans="1:11" ht="16.05" customHeight="1" x14ac:dyDescent="0.25">
      <c r="A29" s="48">
        <f t="shared" si="6"/>
        <v>44165</v>
      </c>
      <c r="B29" s="45" t="str">
        <f t="shared" si="2"/>
        <v>A29</v>
      </c>
      <c r="C29" s="46">
        <v>17</v>
      </c>
      <c r="D29" s="4">
        <f t="shared" si="3"/>
        <v>89467.906739653219</v>
      </c>
      <c r="E29" s="4">
        <f t="shared" si="7"/>
        <v>1070.4579215801571</v>
      </c>
      <c r="F29" s="4">
        <f t="shared" si="4"/>
        <v>387.69426253849724</v>
      </c>
      <c r="G29" s="4">
        <f t="shared" si="5"/>
        <v>682.76365904165982</v>
      </c>
      <c r="H29" s="4">
        <f t="shared" si="0"/>
        <v>88785.143080611553</v>
      </c>
      <c r="I29" s="26">
        <f t="shared" si="1"/>
        <v>0.8878514308061155</v>
      </c>
      <c r="K29" s="49">
        <v>5.1999999999999998E-2</v>
      </c>
    </row>
    <row r="30" spans="1:11" ht="16.05" customHeight="1" x14ac:dyDescent="0.25">
      <c r="A30" s="48">
        <f t="shared" si="6"/>
        <v>44196</v>
      </c>
      <c r="B30" s="45" t="str">
        <f t="shared" si="2"/>
        <v>A30</v>
      </c>
      <c r="C30" s="46">
        <v>18</v>
      </c>
      <c r="D30" s="4">
        <f t="shared" si="3"/>
        <v>88785.143080611553</v>
      </c>
      <c r="E30" s="4">
        <f t="shared" si="7"/>
        <v>1070.4579215801568</v>
      </c>
      <c r="F30" s="4">
        <f t="shared" si="4"/>
        <v>384.73562001598339</v>
      </c>
      <c r="G30" s="4">
        <f t="shared" si="5"/>
        <v>685.72230156417345</v>
      </c>
      <c r="H30" s="4">
        <f t="shared" si="0"/>
        <v>88099.420779047374</v>
      </c>
      <c r="I30" s="26">
        <f t="shared" si="1"/>
        <v>0.88099420779047377</v>
      </c>
      <c r="K30" s="49">
        <v>5.1999999999999998E-2</v>
      </c>
    </row>
    <row r="31" spans="1:11" ht="16.05" customHeight="1" x14ac:dyDescent="0.25">
      <c r="A31" s="48">
        <f t="shared" si="6"/>
        <v>44227</v>
      </c>
      <c r="B31" s="45" t="str">
        <f t="shared" si="2"/>
        <v>A31</v>
      </c>
      <c r="C31" s="46">
        <v>19</v>
      </c>
      <c r="D31" s="4">
        <f t="shared" si="3"/>
        <v>88099.420779047374</v>
      </c>
      <c r="E31" s="4">
        <f t="shared" si="7"/>
        <v>1070.4579215801568</v>
      </c>
      <c r="F31" s="4">
        <f t="shared" si="4"/>
        <v>381.76415670920528</v>
      </c>
      <c r="G31" s="4">
        <f t="shared" si="5"/>
        <v>688.69376487095155</v>
      </c>
      <c r="H31" s="4">
        <f t="shared" si="0"/>
        <v>87410.727014176417</v>
      </c>
      <c r="I31" s="26">
        <f t="shared" si="1"/>
        <v>0.87410727014176415</v>
      </c>
      <c r="K31" s="49">
        <v>5.1999999999999998E-2</v>
      </c>
    </row>
    <row r="32" spans="1:11" ht="16.05" customHeight="1" x14ac:dyDescent="0.25">
      <c r="A32" s="48">
        <f t="shared" si="6"/>
        <v>44255</v>
      </c>
      <c r="B32" s="45" t="str">
        <f t="shared" si="2"/>
        <v>A32</v>
      </c>
      <c r="C32" s="46">
        <v>20</v>
      </c>
      <c r="D32" s="4">
        <f t="shared" si="3"/>
        <v>87410.727014176417</v>
      </c>
      <c r="E32" s="4">
        <f t="shared" si="7"/>
        <v>1070.4579215801566</v>
      </c>
      <c r="F32" s="4">
        <f t="shared" si="4"/>
        <v>378.77981706143117</v>
      </c>
      <c r="G32" s="4">
        <f t="shared" si="5"/>
        <v>691.67810451872538</v>
      </c>
      <c r="H32" s="4">
        <f t="shared" si="0"/>
        <v>86719.048909657693</v>
      </c>
      <c r="I32" s="26">
        <f t="shared" si="1"/>
        <v>0.86719048909657692</v>
      </c>
      <c r="K32" s="49">
        <v>5.1999999999999998E-2</v>
      </c>
    </row>
    <row r="33" spans="1:11" ht="16.05" customHeight="1" x14ac:dyDescent="0.25">
      <c r="A33" s="48">
        <f t="shared" si="6"/>
        <v>44286</v>
      </c>
      <c r="B33" s="45" t="str">
        <f t="shared" si="2"/>
        <v>A33</v>
      </c>
      <c r="C33" s="46">
        <v>21</v>
      </c>
      <c r="D33" s="4">
        <f t="shared" si="3"/>
        <v>86719.048909657693</v>
      </c>
      <c r="E33" s="4">
        <f t="shared" si="7"/>
        <v>1070.4579215801568</v>
      </c>
      <c r="F33" s="4">
        <f t="shared" si="4"/>
        <v>375.78254527518334</v>
      </c>
      <c r="G33" s="4">
        <f t="shared" si="5"/>
        <v>694.6753763049735</v>
      </c>
      <c r="H33" s="4">
        <f t="shared" si="0"/>
        <v>86024.373533352715</v>
      </c>
      <c r="I33" s="26">
        <f t="shared" si="1"/>
        <v>0.86024373533352716</v>
      </c>
      <c r="K33" s="49">
        <v>5.1999999999999998E-2</v>
      </c>
    </row>
    <row r="34" spans="1:11" ht="16.05" customHeight="1" x14ac:dyDescent="0.25">
      <c r="A34" s="48">
        <f t="shared" si="6"/>
        <v>44316</v>
      </c>
      <c r="B34" s="45" t="str">
        <f t="shared" si="2"/>
        <v>A34</v>
      </c>
      <c r="C34" s="46">
        <v>22</v>
      </c>
      <c r="D34" s="4">
        <f t="shared" si="3"/>
        <v>86024.373533352715</v>
      </c>
      <c r="E34" s="4">
        <f t="shared" si="7"/>
        <v>1070.4579215801568</v>
      </c>
      <c r="F34" s="4">
        <f t="shared" si="4"/>
        <v>372.77228531119505</v>
      </c>
      <c r="G34" s="4">
        <f t="shared" si="5"/>
        <v>697.68563626896184</v>
      </c>
      <c r="H34" s="4">
        <f t="shared" si="0"/>
        <v>85326.687897083757</v>
      </c>
      <c r="I34" s="26">
        <f t="shared" si="1"/>
        <v>0.85326687897083753</v>
      </c>
      <c r="K34" s="49">
        <v>5.1999999999999998E-2</v>
      </c>
    </row>
    <row r="35" spans="1:11" ht="16.05" customHeight="1" x14ac:dyDescent="0.25">
      <c r="A35" s="48">
        <f t="shared" si="6"/>
        <v>44347</v>
      </c>
      <c r="B35" s="45" t="str">
        <f t="shared" si="2"/>
        <v>A35</v>
      </c>
      <c r="C35" s="46">
        <v>23</v>
      </c>
      <c r="D35" s="4">
        <f t="shared" si="3"/>
        <v>85326.687897083757</v>
      </c>
      <c r="E35" s="4">
        <f t="shared" si="7"/>
        <v>1070.4579215801568</v>
      </c>
      <c r="F35" s="4">
        <f t="shared" si="4"/>
        <v>369.7489808873629</v>
      </c>
      <c r="G35" s="4">
        <f t="shared" si="5"/>
        <v>700.70894069279393</v>
      </c>
      <c r="H35" s="4">
        <f t="shared" si="0"/>
        <v>84625.978956390958</v>
      </c>
      <c r="I35" s="26">
        <f t="shared" si="1"/>
        <v>0.84625978956390957</v>
      </c>
      <c r="K35" s="49">
        <v>5.1999999999999998E-2</v>
      </c>
    </row>
    <row r="36" spans="1:11" ht="16.05" customHeight="1" x14ac:dyDescent="0.25">
      <c r="A36" s="48">
        <f t="shared" si="6"/>
        <v>44377</v>
      </c>
      <c r="B36" s="45" t="str">
        <f t="shared" si="2"/>
        <v>A36</v>
      </c>
      <c r="C36" s="46">
        <v>24</v>
      </c>
      <c r="D36" s="4">
        <f t="shared" si="3"/>
        <v>84625.978956390958</v>
      </c>
      <c r="E36" s="4">
        <f t="shared" si="7"/>
        <v>1070.4579215801566</v>
      </c>
      <c r="F36" s="4">
        <f t="shared" si="4"/>
        <v>366.71257547769414</v>
      </c>
      <c r="G36" s="4">
        <f t="shared" si="5"/>
        <v>703.74534610246246</v>
      </c>
      <c r="H36" s="4">
        <f t="shared" si="0"/>
        <v>83922.233610288502</v>
      </c>
      <c r="I36" s="26">
        <f t="shared" si="1"/>
        <v>0.83922233610288499</v>
      </c>
      <c r="K36" s="49">
        <v>5.1999999999999998E-2</v>
      </c>
    </row>
    <row r="37" spans="1:11" ht="16.05" customHeight="1" x14ac:dyDescent="0.25">
      <c r="A37" s="48">
        <f t="shared" si="6"/>
        <v>44408</v>
      </c>
      <c r="B37" s="45" t="str">
        <f t="shared" si="2"/>
        <v>A37</v>
      </c>
      <c r="C37" s="46">
        <v>25</v>
      </c>
      <c r="D37" s="4">
        <f t="shared" si="3"/>
        <v>83922.233610288502</v>
      </c>
      <c r="E37" s="4">
        <f t="shared" si="7"/>
        <v>1070.4579215801568</v>
      </c>
      <c r="F37" s="4">
        <f t="shared" si="4"/>
        <v>363.66301231125016</v>
      </c>
      <c r="G37" s="4">
        <f t="shared" si="5"/>
        <v>706.79490926890662</v>
      </c>
      <c r="H37" s="4">
        <f t="shared" si="0"/>
        <v>83215.438701019593</v>
      </c>
      <c r="I37" s="26">
        <f t="shared" si="1"/>
        <v>0.83215438701019595</v>
      </c>
      <c r="K37" s="49">
        <v>5.1999999999999998E-2</v>
      </c>
    </row>
    <row r="38" spans="1:11" ht="16.05" customHeight="1" x14ac:dyDescent="0.25">
      <c r="A38" s="48">
        <f t="shared" si="6"/>
        <v>44439</v>
      </c>
      <c r="B38" s="45" t="str">
        <f t="shared" si="2"/>
        <v>A38</v>
      </c>
      <c r="C38" s="46">
        <v>26</v>
      </c>
      <c r="D38" s="4">
        <f t="shared" si="3"/>
        <v>83215.438701019593</v>
      </c>
      <c r="E38" s="4">
        <f t="shared" si="7"/>
        <v>1070.4579215801566</v>
      </c>
      <c r="F38" s="4">
        <f t="shared" si="4"/>
        <v>360.60023437108492</v>
      </c>
      <c r="G38" s="4">
        <f t="shared" si="5"/>
        <v>709.85768720907163</v>
      </c>
      <c r="H38" s="4">
        <f t="shared" si="0"/>
        <v>82505.581013810515</v>
      </c>
      <c r="I38" s="26">
        <f t="shared" si="1"/>
        <v>0.82505581013810514</v>
      </c>
      <c r="K38" s="49">
        <v>5.1999999999999998E-2</v>
      </c>
    </row>
    <row r="39" spans="1:11" ht="16.05" customHeight="1" x14ac:dyDescent="0.25">
      <c r="A39" s="48">
        <f t="shared" si="6"/>
        <v>44469</v>
      </c>
      <c r="B39" s="45" t="str">
        <f t="shared" si="2"/>
        <v>A39</v>
      </c>
      <c r="C39" s="46">
        <v>27</v>
      </c>
      <c r="D39" s="4">
        <f t="shared" si="3"/>
        <v>82505.581013810515</v>
      </c>
      <c r="E39" s="4">
        <f t="shared" si="7"/>
        <v>1070.4579215801568</v>
      </c>
      <c r="F39" s="4">
        <f t="shared" si="4"/>
        <v>357.52418439317893</v>
      </c>
      <c r="G39" s="4">
        <f t="shared" si="5"/>
        <v>712.93373718697785</v>
      </c>
      <c r="H39" s="4">
        <f t="shared" si="0"/>
        <v>81792.647276623538</v>
      </c>
      <c r="I39" s="26">
        <f t="shared" si="1"/>
        <v>0.81792647276623542</v>
      </c>
      <c r="K39" s="49">
        <v>5.1999999999999998E-2</v>
      </c>
    </row>
    <row r="40" spans="1:11" ht="16.05" customHeight="1" x14ac:dyDescent="0.25">
      <c r="A40" s="48">
        <f t="shared" si="6"/>
        <v>44500</v>
      </c>
      <c r="B40" s="45" t="str">
        <f t="shared" si="2"/>
        <v>A40</v>
      </c>
      <c r="C40" s="46">
        <v>28</v>
      </c>
      <c r="D40" s="4">
        <f t="shared" si="3"/>
        <v>81792.647276623538</v>
      </c>
      <c r="E40" s="4">
        <f t="shared" si="7"/>
        <v>1070.4579215801566</v>
      </c>
      <c r="F40" s="4">
        <f t="shared" si="4"/>
        <v>354.43480486536868</v>
      </c>
      <c r="G40" s="4">
        <f t="shared" si="5"/>
        <v>716.02311671478788</v>
      </c>
      <c r="H40" s="4">
        <f t="shared" si="0"/>
        <v>81076.624159908752</v>
      </c>
      <c r="I40" s="26">
        <f t="shared" si="1"/>
        <v>0.8107662415990875</v>
      </c>
      <c r="K40" s="49">
        <v>5.1999999999999998E-2</v>
      </c>
    </row>
    <row r="41" spans="1:11" ht="16.05" customHeight="1" x14ac:dyDescent="0.25">
      <c r="A41" s="48">
        <f t="shared" si="6"/>
        <v>44530</v>
      </c>
      <c r="B41" s="45" t="str">
        <f t="shared" si="2"/>
        <v>A41</v>
      </c>
      <c r="C41" s="46">
        <v>29</v>
      </c>
      <c r="D41" s="4">
        <f t="shared" si="3"/>
        <v>81076.624159908752</v>
      </c>
      <c r="E41" s="4">
        <f t="shared" si="7"/>
        <v>1070.4579215801566</v>
      </c>
      <c r="F41" s="4">
        <f t="shared" si="4"/>
        <v>351.33203802627122</v>
      </c>
      <c r="G41" s="4">
        <f t="shared" si="5"/>
        <v>719.12588355388539</v>
      </c>
      <c r="H41" s="4">
        <f t="shared" si="0"/>
        <v>80357.498276354861</v>
      </c>
      <c r="I41" s="26">
        <f t="shared" si="1"/>
        <v>0.80357498276354866</v>
      </c>
      <c r="K41" s="49">
        <v>5.1999999999999998E-2</v>
      </c>
    </row>
    <row r="42" spans="1:11" ht="16.05" customHeight="1" x14ac:dyDescent="0.25">
      <c r="A42" s="48">
        <f t="shared" si="6"/>
        <v>44561</v>
      </c>
      <c r="B42" s="45" t="str">
        <f t="shared" si="2"/>
        <v>A42</v>
      </c>
      <c r="C42" s="46">
        <v>30</v>
      </c>
      <c r="D42" s="4">
        <f t="shared" si="3"/>
        <v>80357.498276354861</v>
      </c>
      <c r="E42" s="4">
        <f t="shared" si="7"/>
        <v>1070.4579215801566</v>
      </c>
      <c r="F42" s="4">
        <f t="shared" si="4"/>
        <v>348.21582586420436</v>
      </c>
      <c r="G42" s="4">
        <f t="shared" si="5"/>
        <v>722.24209571595225</v>
      </c>
      <c r="H42" s="4">
        <f t="shared" si="0"/>
        <v>79635.256180638913</v>
      </c>
      <c r="I42" s="26">
        <f t="shared" si="1"/>
        <v>0.79635256180638914</v>
      </c>
      <c r="K42" s="49">
        <v>5.1999999999999998E-2</v>
      </c>
    </row>
    <row r="43" spans="1:11" ht="16.05" customHeight="1" x14ac:dyDescent="0.25">
      <c r="A43" s="48">
        <f t="shared" si="6"/>
        <v>44592</v>
      </c>
      <c r="B43" s="45" t="str">
        <f t="shared" si="2"/>
        <v>A43</v>
      </c>
      <c r="C43" s="46">
        <v>31</v>
      </c>
      <c r="D43" s="4">
        <f t="shared" si="3"/>
        <v>79635.256180638913</v>
      </c>
      <c r="E43" s="4">
        <f t="shared" si="7"/>
        <v>1070.4579215801568</v>
      </c>
      <c r="F43" s="4">
        <f t="shared" si="4"/>
        <v>345.08611011610196</v>
      </c>
      <c r="G43" s="4">
        <f t="shared" si="5"/>
        <v>725.37181146405487</v>
      </c>
      <c r="H43" s="4">
        <f t="shared" si="0"/>
        <v>78909.884369174863</v>
      </c>
      <c r="I43" s="26">
        <f t="shared" si="1"/>
        <v>0.78909884369174865</v>
      </c>
      <c r="K43" s="49">
        <v>5.1999999999999998E-2</v>
      </c>
    </row>
    <row r="44" spans="1:11" ht="16.05" customHeight="1" x14ac:dyDescent="0.25">
      <c r="A44" s="48">
        <f t="shared" si="6"/>
        <v>44620</v>
      </c>
      <c r="B44" s="45" t="str">
        <f t="shared" si="2"/>
        <v>A44</v>
      </c>
      <c r="C44" s="46">
        <v>32</v>
      </c>
      <c r="D44" s="4">
        <f t="shared" si="3"/>
        <v>78909.884369174863</v>
      </c>
      <c r="E44" s="4">
        <f t="shared" si="7"/>
        <v>1070.4579215801568</v>
      </c>
      <c r="F44" s="4">
        <f t="shared" si="4"/>
        <v>341.94283226642438</v>
      </c>
      <c r="G44" s="4">
        <f t="shared" si="5"/>
        <v>728.51508931373246</v>
      </c>
      <c r="H44" s="4">
        <f t="shared" si="0"/>
        <v>78181.36927986113</v>
      </c>
      <c r="I44" s="26">
        <f t="shared" si="1"/>
        <v>0.78181369279861135</v>
      </c>
      <c r="K44" s="49">
        <v>5.1999999999999998E-2</v>
      </c>
    </row>
    <row r="45" spans="1:11" ht="16.05" customHeight="1" x14ac:dyDescent="0.25">
      <c r="A45" s="48">
        <f t="shared" si="6"/>
        <v>44651</v>
      </c>
      <c r="B45" s="45" t="str">
        <f t="shared" si="2"/>
        <v>A45</v>
      </c>
      <c r="C45" s="46">
        <v>33</v>
      </c>
      <c r="D45" s="4">
        <f t="shared" si="3"/>
        <v>78181.36927986113</v>
      </c>
      <c r="E45" s="4">
        <f t="shared" si="7"/>
        <v>1070.4579215801566</v>
      </c>
      <c r="F45" s="4">
        <f t="shared" si="4"/>
        <v>338.78593354606488</v>
      </c>
      <c r="G45" s="4">
        <f t="shared" si="5"/>
        <v>731.67198803409178</v>
      </c>
      <c r="H45" s="4">
        <f t="shared" si="0"/>
        <v>77449.697291827033</v>
      </c>
      <c r="I45" s="26">
        <f t="shared" si="1"/>
        <v>0.77449697291827035</v>
      </c>
      <c r="K45" s="49">
        <v>5.1999999999999998E-2</v>
      </c>
    </row>
    <row r="46" spans="1:11" ht="16.05" customHeight="1" x14ac:dyDescent="0.25">
      <c r="A46" s="48">
        <f t="shared" si="6"/>
        <v>44681</v>
      </c>
      <c r="B46" s="45" t="str">
        <f t="shared" si="2"/>
        <v>A46</v>
      </c>
      <c r="C46" s="46">
        <v>34</v>
      </c>
      <c r="D46" s="4">
        <f t="shared" si="3"/>
        <v>77449.697291827033</v>
      </c>
      <c r="E46" s="4">
        <f t="shared" si="7"/>
        <v>1070.4579215801566</v>
      </c>
      <c r="F46" s="4">
        <f t="shared" si="4"/>
        <v>335.61535493125047</v>
      </c>
      <c r="G46" s="4">
        <f t="shared" si="5"/>
        <v>734.84256664890609</v>
      </c>
      <c r="H46" s="4">
        <f t="shared" si="0"/>
        <v>76714.854725178127</v>
      </c>
      <c r="I46" s="26">
        <f t="shared" si="1"/>
        <v>0.76714854725178128</v>
      </c>
      <c r="K46" s="49">
        <v>5.1999999999999998E-2</v>
      </c>
    </row>
    <row r="47" spans="1:11" ht="16.05" customHeight="1" x14ac:dyDescent="0.25">
      <c r="A47" s="48">
        <f t="shared" si="6"/>
        <v>44712</v>
      </c>
      <c r="B47" s="45" t="str">
        <f t="shared" si="2"/>
        <v>A47</v>
      </c>
      <c r="C47" s="46">
        <v>35</v>
      </c>
      <c r="D47" s="4">
        <f t="shared" si="3"/>
        <v>76714.854725178127</v>
      </c>
      <c r="E47" s="4">
        <f t="shared" si="7"/>
        <v>1070.4579215801568</v>
      </c>
      <c r="F47" s="4">
        <f t="shared" si="4"/>
        <v>332.43103714243853</v>
      </c>
      <c r="G47" s="4">
        <f t="shared" si="5"/>
        <v>738.02688443771831</v>
      </c>
      <c r="H47" s="4">
        <f t="shared" si="0"/>
        <v>75976.827840740414</v>
      </c>
      <c r="I47" s="26">
        <f t="shared" si="1"/>
        <v>0.75976827840740413</v>
      </c>
      <c r="K47" s="49">
        <v>5.1999999999999998E-2</v>
      </c>
    </row>
    <row r="48" spans="1:11" ht="16.05" customHeight="1" x14ac:dyDescent="0.25">
      <c r="A48" s="48">
        <f t="shared" si="6"/>
        <v>44742</v>
      </c>
      <c r="B48" s="45" t="str">
        <f t="shared" si="2"/>
        <v>A48</v>
      </c>
      <c r="C48" s="46">
        <v>36</v>
      </c>
      <c r="D48" s="4">
        <f t="shared" si="3"/>
        <v>75976.827840740414</v>
      </c>
      <c r="E48" s="4">
        <f t="shared" si="7"/>
        <v>1070.4579215801566</v>
      </c>
      <c r="F48" s="4">
        <f t="shared" si="4"/>
        <v>329.23292064320844</v>
      </c>
      <c r="G48" s="4">
        <f t="shared" si="5"/>
        <v>741.22500093694816</v>
      </c>
      <c r="H48" s="4">
        <f t="shared" si="0"/>
        <v>75235.602839803469</v>
      </c>
      <c r="I48" s="26">
        <f t="shared" si="1"/>
        <v>0.75235602839803473</v>
      </c>
      <c r="K48" s="49">
        <v>5.1999999999999998E-2</v>
      </c>
    </row>
    <row r="49" spans="1:11" ht="16.05" customHeight="1" x14ac:dyDescent="0.25">
      <c r="A49" s="48">
        <f t="shared" si="6"/>
        <v>44773</v>
      </c>
      <c r="B49" s="45" t="str">
        <f t="shared" si="2"/>
        <v>A49</v>
      </c>
      <c r="C49" s="46">
        <v>37</v>
      </c>
      <c r="D49" s="4">
        <f t="shared" si="3"/>
        <v>75235.602839803469</v>
      </c>
      <c r="E49" s="4">
        <f t="shared" si="7"/>
        <v>1070.4579215801568</v>
      </c>
      <c r="F49" s="4">
        <f t="shared" si="4"/>
        <v>326.02094563914835</v>
      </c>
      <c r="G49" s="4">
        <f t="shared" si="5"/>
        <v>744.43697594100854</v>
      </c>
      <c r="H49" s="4">
        <f t="shared" si="0"/>
        <v>74491.165863862465</v>
      </c>
      <c r="I49" s="26">
        <f t="shared" si="1"/>
        <v>0.74491165863862463</v>
      </c>
      <c r="K49" s="49">
        <v>5.1999999999999998E-2</v>
      </c>
    </row>
    <row r="50" spans="1:11" ht="16.05" customHeight="1" x14ac:dyDescent="0.25">
      <c r="A50" s="48">
        <f t="shared" si="6"/>
        <v>44804</v>
      </c>
      <c r="B50" s="45" t="str">
        <f t="shared" si="2"/>
        <v>A50</v>
      </c>
      <c r="C50" s="46">
        <v>38</v>
      </c>
      <c r="D50" s="4">
        <f t="shared" si="3"/>
        <v>74491.165863862465</v>
      </c>
      <c r="E50" s="4">
        <f t="shared" si="7"/>
        <v>1070.4579215801571</v>
      </c>
      <c r="F50" s="4">
        <f t="shared" si="4"/>
        <v>322.79505207673736</v>
      </c>
      <c r="G50" s="4">
        <f t="shared" si="5"/>
        <v>747.66286950341964</v>
      </c>
      <c r="H50" s="4">
        <f t="shared" si="0"/>
        <v>73743.502994359049</v>
      </c>
      <c r="I50" s="26">
        <f t="shared" si="1"/>
        <v>0.73743502994359045</v>
      </c>
      <c r="K50" s="49">
        <v>5.1999999999999998E-2</v>
      </c>
    </row>
    <row r="51" spans="1:11" ht="16.05" customHeight="1" x14ac:dyDescent="0.25">
      <c r="A51" s="48">
        <f t="shared" si="6"/>
        <v>44834</v>
      </c>
      <c r="B51" s="45" t="str">
        <f t="shared" si="2"/>
        <v>A51</v>
      </c>
      <c r="C51" s="46">
        <v>39</v>
      </c>
      <c r="D51" s="4">
        <f t="shared" si="3"/>
        <v>73743.502994359049</v>
      </c>
      <c r="E51" s="4">
        <f t="shared" si="7"/>
        <v>1070.4579215801568</v>
      </c>
      <c r="F51" s="4">
        <f t="shared" si="4"/>
        <v>319.55517964222253</v>
      </c>
      <c r="G51" s="4">
        <f t="shared" si="5"/>
        <v>750.90274193793425</v>
      </c>
      <c r="H51" s="4">
        <f t="shared" si="0"/>
        <v>72992.600252421122</v>
      </c>
      <c r="I51" s="26">
        <f t="shared" si="1"/>
        <v>0.72992600252421125</v>
      </c>
      <c r="K51" s="49">
        <v>5.1999999999999998E-2</v>
      </c>
    </row>
    <row r="52" spans="1:11" ht="16.05" customHeight="1" x14ac:dyDescent="0.25">
      <c r="A52" s="48">
        <f t="shared" si="6"/>
        <v>44865</v>
      </c>
      <c r="B52" s="45" t="str">
        <f t="shared" si="2"/>
        <v>A52</v>
      </c>
      <c r="C52" s="46">
        <v>40</v>
      </c>
      <c r="D52" s="4">
        <f t="shared" si="3"/>
        <v>72992.600252421122</v>
      </c>
      <c r="E52" s="4">
        <f t="shared" si="7"/>
        <v>1070.4579215801568</v>
      </c>
      <c r="F52" s="4">
        <f t="shared" si="4"/>
        <v>316.3012677604915</v>
      </c>
      <c r="G52" s="4">
        <f t="shared" si="5"/>
        <v>754.15665381966528</v>
      </c>
      <c r="H52" s="4">
        <f t="shared" si="0"/>
        <v>72238.443598601458</v>
      </c>
      <c r="I52" s="26">
        <f t="shared" si="1"/>
        <v>0.72238443598601454</v>
      </c>
      <c r="K52" s="49">
        <v>5.1999999999999998E-2</v>
      </c>
    </row>
    <row r="53" spans="1:11" ht="16.05" customHeight="1" x14ac:dyDescent="0.25">
      <c r="A53" s="48">
        <f t="shared" si="6"/>
        <v>44895</v>
      </c>
      <c r="B53" s="45" t="str">
        <f t="shared" si="2"/>
        <v>A53</v>
      </c>
      <c r="C53" s="46">
        <v>41</v>
      </c>
      <c r="D53" s="4">
        <f t="shared" si="3"/>
        <v>72238.443598601458</v>
      </c>
      <c r="E53" s="4">
        <f t="shared" si="7"/>
        <v>1070.4579215801571</v>
      </c>
      <c r="F53" s="4">
        <f t="shared" si="4"/>
        <v>313.0332555939396</v>
      </c>
      <c r="G53" s="4">
        <f t="shared" si="5"/>
        <v>757.42466598621741</v>
      </c>
      <c r="H53" s="4">
        <f t="shared" si="0"/>
        <v>71481.018932615247</v>
      </c>
      <c r="I53" s="26">
        <f t="shared" si="1"/>
        <v>0.71481018932615248</v>
      </c>
      <c r="K53" s="49">
        <v>5.1999999999999998E-2</v>
      </c>
    </row>
    <row r="54" spans="1:11" ht="16.05" customHeight="1" x14ac:dyDescent="0.25">
      <c r="A54" s="48">
        <f t="shared" si="6"/>
        <v>44926</v>
      </c>
      <c r="B54" s="45" t="str">
        <f t="shared" si="2"/>
        <v>A54</v>
      </c>
      <c r="C54" s="46">
        <v>42</v>
      </c>
      <c r="D54" s="4">
        <f t="shared" si="3"/>
        <v>71481.018932615247</v>
      </c>
      <c r="E54" s="4">
        <f t="shared" si="7"/>
        <v>1070.4579215801573</v>
      </c>
      <c r="F54" s="4">
        <f t="shared" si="4"/>
        <v>309.75108204133272</v>
      </c>
      <c r="G54" s="4">
        <f t="shared" si="5"/>
        <v>760.70683953882462</v>
      </c>
      <c r="H54" s="4">
        <f t="shared" si="0"/>
        <v>70720.312093076427</v>
      </c>
      <c r="I54" s="26">
        <f t="shared" si="1"/>
        <v>0.70720312093076432</v>
      </c>
      <c r="K54" s="49">
        <v>5.1999999999999998E-2</v>
      </c>
    </row>
    <row r="55" spans="1:11" ht="16.05" customHeight="1" x14ac:dyDescent="0.25">
      <c r="A55" s="48">
        <f t="shared" si="6"/>
        <v>44957</v>
      </c>
      <c r="B55" s="45" t="str">
        <f t="shared" si="2"/>
        <v>A55</v>
      </c>
      <c r="C55" s="46">
        <v>43</v>
      </c>
      <c r="D55" s="4">
        <f t="shared" si="3"/>
        <v>70720.312093076427</v>
      </c>
      <c r="E55" s="4">
        <f t="shared" si="7"/>
        <v>1070.4579215801573</v>
      </c>
      <c r="F55" s="4">
        <f t="shared" si="4"/>
        <v>306.45468573666449</v>
      </c>
      <c r="G55" s="4">
        <f t="shared" si="5"/>
        <v>764.0032358434928</v>
      </c>
      <c r="H55" s="4">
        <f t="shared" si="0"/>
        <v>69956.308857232929</v>
      </c>
      <c r="I55" s="26">
        <f t="shared" si="1"/>
        <v>0.69956308857232929</v>
      </c>
      <c r="K55" s="49">
        <v>5.1999999999999998E-2</v>
      </c>
    </row>
    <row r="56" spans="1:11" ht="16.05" customHeight="1" x14ac:dyDescent="0.25">
      <c r="A56" s="48">
        <f t="shared" si="6"/>
        <v>44985</v>
      </c>
      <c r="B56" s="45" t="str">
        <f t="shared" si="2"/>
        <v>A56</v>
      </c>
      <c r="C56" s="46">
        <v>44</v>
      </c>
      <c r="D56" s="4">
        <f t="shared" si="3"/>
        <v>69956.308857232929</v>
      </c>
      <c r="E56" s="4">
        <f t="shared" si="7"/>
        <v>1070.4579215801573</v>
      </c>
      <c r="F56" s="4">
        <f t="shared" si="4"/>
        <v>303.14400504800932</v>
      </c>
      <c r="G56" s="4">
        <f t="shared" si="5"/>
        <v>767.31391653214791</v>
      </c>
      <c r="H56" s="4">
        <f t="shared" si="0"/>
        <v>69188.994940700781</v>
      </c>
      <c r="I56" s="26">
        <f t="shared" si="1"/>
        <v>0.69188994940700776</v>
      </c>
      <c r="K56" s="49">
        <v>5.1999999999999998E-2</v>
      </c>
    </row>
    <row r="57" spans="1:11" ht="16.05" customHeight="1" x14ac:dyDescent="0.25">
      <c r="A57" s="48">
        <f t="shared" si="6"/>
        <v>45016</v>
      </c>
      <c r="B57" s="45" t="str">
        <f t="shared" si="2"/>
        <v>A57</v>
      </c>
      <c r="C57" s="46">
        <v>45</v>
      </c>
      <c r="D57" s="4">
        <f t="shared" si="3"/>
        <v>69188.994940700781</v>
      </c>
      <c r="E57" s="4">
        <f t="shared" si="7"/>
        <v>1070.4579215801571</v>
      </c>
      <c r="F57" s="4">
        <f t="shared" si="4"/>
        <v>299.81897807637</v>
      </c>
      <c r="G57" s="4">
        <f t="shared" si="5"/>
        <v>770.638943503787</v>
      </c>
      <c r="H57" s="4">
        <f t="shared" si="0"/>
        <v>68418.355997196995</v>
      </c>
      <c r="I57" s="26">
        <f t="shared" si="1"/>
        <v>0.68418355997197</v>
      </c>
      <c r="K57" s="49">
        <v>5.1999999999999998E-2</v>
      </c>
    </row>
    <row r="58" spans="1:11" ht="16.05" customHeight="1" x14ac:dyDescent="0.25">
      <c r="A58" s="48">
        <f t="shared" si="6"/>
        <v>45046</v>
      </c>
      <c r="B58" s="45" t="str">
        <f t="shared" si="2"/>
        <v>A58</v>
      </c>
      <c r="C58" s="46">
        <v>46</v>
      </c>
      <c r="D58" s="4">
        <f t="shared" si="3"/>
        <v>68418.355997196995</v>
      </c>
      <c r="E58" s="4">
        <f t="shared" si="7"/>
        <v>1070.4579215801568</v>
      </c>
      <c r="F58" s="4">
        <f t="shared" si="4"/>
        <v>296.47954265452029</v>
      </c>
      <c r="G58" s="4">
        <f t="shared" si="5"/>
        <v>773.97837892563655</v>
      </c>
      <c r="H58" s="4">
        <f t="shared" si="0"/>
        <v>67644.377618271363</v>
      </c>
      <c r="I58" s="26">
        <f t="shared" si="1"/>
        <v>0.67644377618271367</v>
      </c>
      <c r="K58" s="49">
        <v>5.1999999999999998E-2</v>
      </c>
    </row>
    <row r="59" spans="1:11" ht="16.05" customHeight="1" x14ac:dyDescent="0.25">
      <c r="A59" s="48">
        <f t="shared" si="6"/>
        <v>45077</v>
      </c>
      <c r="B59" s="45" t="str">
        <f t="shared" si="2"/>
        <v>A59</v>
      </c>
      <c r="C59" s="46">
        <v>47</v>
      </c>
      <c r="D59" s="4">
        <f t="shared" si="3"/>
        <v>67644.377618271363</v>
      </c>
      <c r="E59" s="4">
        <f t="shared" si="7"/>
        <v>1070.4579215801573</v>
      </c>
      <c r="F59" s="4">
        <f t="shared" si="4"/>
        <v>293.12563634584257</v>
      </c>
      <c r="G59" s="4">
        <f t="shared" si="5"/>
        <v>777.33228523431467</v>
      </c>
      <c r="H59" s="4">
        <f t="shared" si="0"/>
        <v>66867.045333037051</v>
      </c>
      <c r="I59" s="26">
        <f t="shared" si="1"/>
        <v>0.66867045333037056</v>
      </c>
      <c r="K59" s="49">
        <v>5.1999999999999998E-2</v>
      </c>
    </row>
    <row r="60" spans="1:11" ht="16.05" customHeight="1" x14ac:dyDescent="0.25">
      <c r="A60" s="48">
        <f t="shared" si="6"/>
        <v>45107</v>
      </c>
      <c r="B60" s="45" t="str">
        <f t="shared" si="2"/>
        <v>A60</v>
      </c>
      <c r="C60" s="46">
        <v>48</v>
      </c>
      <c r="D60" s="4">
        <f t="shared" si="3"/>
        <v>66867.045333037051</v>
      </c>
      <c r="E60" s="4">
        <f t="shared" si="7"/>
        <v>1070.4579215801573</v>
      </c>
      <c r="F60" s="4">
        <f t="shared" si="4"/>
        <v>289.75719644316052</v>
      </c>
      <c r="G60" s="4">
        <f t="shared" si="5"/>
        <v>780.70072513699677</v>
      </c>
      <c r="H60" s="4">
        <f t="shared" si="0"/>
        <v>66086.344607900057</v>
      </c>
      <c r="I60" s="26">
        <f t="shared" si="1"/>
        <v>0.6608634460790006</v>
      </c>
      <c r="K60" s="49">
        <v>5.1999999999999998E-2</v>
      </c>
    </row>
    <row r="61" spans="1:11" ht="16.05" customHeight="1" x14ac:dyDescent="0.25">
      <c r="A61" s="48">
        <f t="shared" si="6"/>
        <v>45138</v>
      </c>
      <c r="B61" s="45" t="str">
        <f t="shared" si="2"/>
        <v>A61</v>
      </c>
      <c r="C61" s="46">
        <v>49</v>
      </c>
      <c r="D61" s="4">
        <f t="shared" si="3"/>
        <v>66086.344607900057</v>
      </c>
      <c r="E61" s="4">
        <f t="shared" si="7"/>
        <v>1070.4579215801575</v>
      </c>
      <c r="F61" s="4">
        <f t="shared" si="4"/>
        <v>286.37415996756687</v>
      </c>
      <c r="G61" s="4">
        <f t="shared" si="5"/>
        <v>784.08376161259071</v>
      </c>
      <c r="H61" s="4">
        <f t="shared" si="0"/>
        <v>65302.260846287463</v>
      </c>
      <c r="I61" s="26">
        <f t="shared" si="1"/>
        <v>0.65302260846287463</v>
      </c>
      <c r="K61" s="49">
        <v>5.1999999999999998E-2</v>
      </c>
    </row>
    <row r="62" spans="1:11" ht="16.05" customHeight="1" x14ac:dyDescent="0.25">
      <c r="A62" s="48">
        <f t="shared" si="6"/>
        <v>45169</v>
      </c>
      <c r="B62" s="45" t="str">
        <f t="shared" si="2"/>
        <v>A62</v>
      </c>
      <c r="C62" s="46">
        <v>50</v>
      </c>
      <c r="D62" s="4">
        <f t="shared" si="3"/>
        <v>65302.260846287463</v>
      </c>
      <c r="E62" s="4">
        <f t="shared" si="7"/>
        <v>1070.4579215801573</v>
      </c>
      <c r="F62" s="4">
        <f t="shared" si="4"/>
        <v>282.9764636672457</v>
      </c>
      <c r="G62" s="4">
        <f t="shared" si="5"/>
        <v>787.48145791291154</v>
      </c>
      <c r="H62" s="4">
        <f t="shared" si="0"/>
        <v>64514.779388374554</v>
      </c>
      <c r="I62" s="26">
        <f t="shared" si="1"/>
        <v>0.64514779388374555</v>
      </c>
      <c r="K62" s="49">
        <v>5.1999999999999998E-2</v>
      </c>
    </row>
    <row r="63" spans="1:11" ht="16.05" customHeight="1" x14ac:dyDescent="0.25">
      <c r="A63" s="48">
        <f t="shared" si="6"/>
        <v>45199</v>
      </c>
      <c r="B63" s="45" t="str">
        <f t="shared" si="2"/>
        <v>A63</v>
      </c>
      <c r="C63" s="46">
        <v>51</v>
      </c>
      <c r="D63" s="4">
        <f t="shared" si="3"/>
        <v>64514.779388374554</v>
      </c>
      <c r="E63" s="4">
        <f t="shared" si="7"/>
        <v>1070.4579215801575</v>
      </c>
      <c r="F63" s="4">
        <f t="shared" si="4"/>
        <v>279.56404401628976</v>
      </c>
      <c r="G63" s="4">
        <f t="shared" si="5"/>
        <v>790.89387756386782</v>
      </c>
      <c r="H63" s="4">
        <f t="shared" si="0"/>
        <v>63723.885510810687</v>
      </c>
      <c r="I63" s="26">
        <f t="shared" si="1"/>
        <v>0.63723885510810685</v>
      </c>
      <c r="K63" s="49">
        <v>5.1999999999999998E-2</v>
      </c>
    </row>
    <row r="64" spans="1:11" ht="16.05" customHeight="1" x14ac:dyDescent="0.25">
      <c r="A64" s="48">
        <f t="shared" si="6"/>
        <v>45230</v>
      </c>
      <c r="B64" s="45" t="str">
        <f t="shared" si="2"/>
        <v>A64</v>
      </c>
      <c r="C64" s="46">
        <v>52</v>
      </c>
      <c r="D64" s="4">
        <f t="shared" si="3"/>
        <v>63723.885510810687</v>
      </c>
      <c r="E64" s="4">
        <f t="shared" si="7"/>
        <v>1070.4579215801575</v>
      </c>
      <c r="F64" s="4">
        <f t="shared" si="4"/>
        <v>276.13683721351293</v>
      </c>
      <c r="G64" s="4">
        <f t="shared" si="5"/>
        <v>794.32108436664453</v>
      </c>
      <c r="H64" s="4">
        <f t="shared" si="0"/>
        <v>62929.564426444042</v>
      </c>
      <c r="I64" s="26">
        <f t="shared" si="1"/>
        <v>0.6292956442644404</v>
      </c>
      <c r="K64" s="49">
        <v>5.1999999999999998E-2</v>
      </c>
    </row>
    <row r="65" spans="1:11" ht="16.05" customHeight="1" x14ac:dyDescent="0.25">
      <c r="A65" s="48">
        <f t="shared" si="6"/>
        <v>45260</v>
      </c>
      <c r="B65" s="45" t="str">
        <f t="shared" si="2"/>
        <v>A65</v>
      </c>
      <c r="C65" s="46">
        <v>53</v>
      </c>
      <c r="D65" s="4">
        <f t="shared" si="3"/>
        <v>62929.564426444042</v>
      </c>
      <c r="E65" s="4">
        <f t="shared" si="7"/>
        <v>1070.4579215801573</v>
      </c>
      <c r="F65" s="4">
        <f t="shared" si="4"/>
        <v>272.6947791812575</v>
      </c>
      <c r="G65" s="4">
        <f t="shared" si="5"/>
        <v>797.76314239889984</v>
      </c>
      <c r="H65" s="4">
        <f t="shared" si="0"/>
        <v>62131.801284045141</v>
      </c>
      <c r="I65" s="26">
        <f t="shared" si="1"/>
        <v>0.62131801284045141</v>
      </c>
      <c r="K65" s="49">
        <v>5.1999999999999998E-2</v>
      </c>
    </row>
    <row r="66" spans="1:11" ht="16.05" customHeight="1" x14ac:dyDescent="0.25">
      <c r="A66" s="48">
        <f t="shared" si="6"/>
        <v>45291</v>
      </c>
      <c r="B66" s="45" t="str">
        <f t="shared" si="2"/>
        <v>A66</v>
      </c>
      <c r="C66" s="46">
        <v>54</v>
      </c>
      <c r="D66" s="4">
        <f t="shared" si="3"/>
        <v>62131.801284045141</v>
      </c>
      <c r="E66" s="4">
        <f t="shared" si="7"/>
        <v>1070.4579215801573</v>
      </c>
      <c r="F66" s="4">
        <f t="shared" si="4"/>
        <v>269.23780556419558</v>
      </c>
      <c r="G66" s="4">
        <f t="shared" si="5"/>
        <v>801.22011601596171</v>
      </c>
      <c r="H66" s="4">
        <f t="shared" si="0"/>
        <v>61330.581168029181</v>
      </c>
      <c r="I66" s="26">
        <f t="shared" si="1"/>
        <v>0.61330581168029186</v>
      </c>
      <c r="K66" s="49">
        <v>5.1999999999999998E-2</v>
      </c>
    </row>
    <row r="67" spans="1:11" ht="16.05" customHeight="1" x14ac:dyDescent="0.25">
      <c r="A67" s="48">
        <f t="shared" si="6"/>
        <v>45322</v>
      </c>
      <c r="B67" s="45" t="str">
        <f t="shared" si="2"/>
        <v>A67</v>
      </c>
      <c r="C67" s="46">
        <v>55</v>
      </c>
      <c r="D67" s="4">
        <f t="shared" si="3"/>
        <v>61330.581168029181</v>
      </c>
      <c r="E67" s="4">
        <f t="shared" si="7"/>
        <v>1070.4579215801575</v>
      </c>
      <c r="F67" s="4">
        <f t="shared" si="4"/>
        <v>265.76585172812645</v>
      </c>
      <c r="G67" s="4">
        <f t="shared" si="5"/>
        <v>804.69206985203107</v>
      </c>
      <c r="H67" s="4">
        <f t="shared" si="0"/>
        <v>60525.889098177147</v>
      </c>
      <c r="I67" s="26">
        <f t="shared" si="1"/>
        <v>0.60525889098177144</v>
      </c>
      <c r="K67" s="49">
        <v>5.1999999999999998E-2</v>
      </c>
    </row>
    <row r="68" spans="1:11" ht="16.05" customHeight="1" x14ac:dyDescent="0.25">
      <c r="A68" s="48">
        <f t="shared" si="6"/>
        <v>45351</v>
      </c>
      <c r="B68" s="45" t="str">
        <f t="shared" si="2"/>
        <v>A68</v>
      </c>
      <c r="C68" s="46">
        <v>56</v>
      </c>
      <c r="D68" s="4">
        <f t="shared" si="3"/>
        <v>60525.889098177147</v>
      </c>
      <c r="E68" s="4">
        <f t="shared" si="7"/>
        <v>1070.4579215801573</v>
      </c>
      <c r="F68" s="4">
        <f t="shared" si="4"/>
        <v>262.27885275876764</v>
      </c>
      <c r="G68" s="4">
        <f t="shared" si="5"/>
        <v>808.17906882138959</v>
      </c>
      <c r="H68" s="4">
        <f t="shared" si="0"/>
        <v>59717.71002935576</v>
      </c>
      <c r="I68" s="26">
        <f t="shared" si="1"/>
        <v>0.59717710029355764</v>
      </c>
      <c r="K68" s="49">
        <v>5.1999999999999998E-2</v>
      </c>
    </row>
    <row r="69" spans="1:11" ht="16.05" customHeight="1" x14ac:dyDescent="0.25">
      <c r="A69" s="48">
        <f t="shared" si="6"/>
        <v>45382</v>
      </c>
      <c r="B69" s="45" t="str">
        <f t="shared" si="2"/>
        <v>A69</v>
      </c>
      <c r="C69" s="46">
        <v>57</v>
      </c>
      <c r="D69" s="4">
        <f t="shared" si="3"/>
        <v>59717.71002935576</v>
      </c>
      <c r="E69" s="4">
        <f t="shared" si="7"/>
        <v>1070.4579215801571</v>
      </c>
      <c r="F69" s="4">
        <f t="shared" si="4"/>
        <v>258.77674346054158</v>
      </c>
      <c r="G69" s="4">
        <f t="shared" si="5"/>
        <v>811.68117811961542</v>
      </c>
      <c r="H69" s="4">
        <f t="shared" si="0"/>
        <v>58906.028851236144</v>
      </c>
      <c r="I69" s="26">
        <f t="shared" si="1"/>
        <v>0.58906028851236147</v>
      </c>
      <c r="K69" s="49">
        <v>5.1999999999999998E-2</v>
      </c>
    </row>
    <row r="70" spans="1:11" ht="16.05" customHeight="1" x14ac:dyDescent="0.25">
      <c r="A70" s="48">
        <f t="shared" si="6"/>
        <v>45412</v>
      </c>
      <c r="B70" s="45" t="str">
        <f t="shared" si="2"/>
        <v>A70</v>
      </c>
      <c r="C70" s="46">
        <v>58</v>
      </c>
      <c r="D70" s="4">
        <f t="shared" si="3"/>
        <v>58906.028851236144</v>
      </c>
      <c r="E70" s="4">
        <f t="shared" si="7"/>
        <v>1070.4579215801573</v>
      </c>
      <c r="F70" s="4">
        <f t="shared" si="4"/>
        <v>255.25945835535663</v>
      </c>
      <c r="G70" s="4">
        <f t="shared" si="5"/>
        <v>815.19846322480066</v>
      </c>
      <c r="H70" s="4">
        <f t="shared" si="0"/>
        <v>58090.830388011345</v>
      </c>
      <c r="I70" s="26">
        <f t="shared" si="1"/>
        <v>0.5809083038801135</v>
      </c>
      <c r="K70" s="49">
        <v>5.1999999999999998E-2</v>
      </c>
    </row>
    <row r="71" spans="1:11" ht="16.05" customHeight="1" x14ac:dyDescent="0.25">
      <c r="A71" s="48">
        <f t="shared" si="6"/>
        <v>45443</v>
      </c>
      <c r="B71" s="45" t="str">
        <f t="shared" si="2"/>
        <v>A71</v>
      </c>
      <c r="C71" s="46">
        <v>59</v>
      </c>
      <c r="D71" s="4">
        <f t="shared" si="3"/>
        <v>58090.830388011345</v>
      </c>
      <c r="E71" s="4">
        <f t="shared" si="7"/>
        <v>1070.4579215801573</v>
      </c>
      <c r="F71" s="4">
        <f t="shared" si="4"/>
        <v>251.72693168138247</v>
      </c>
      <c r="G71" s="4">
        <f t="shared" si="5"/>
        <v>818.73098989877485</v>
      </c>
      <c r="H71" s="4">
        <f t="shared" si="0"/>
        <v>57272.099398112572</v>
      </c>
      <c r="I71" s="26">
        <f t="shared" si="1"/>
        <v>0.57272099398112575</v>
      </c>
      <c r="K71" s="49">
        <v>5.1999999999999998E-2</v>
      </c>
    </row>
    <row r="72" spans="1:11" ht="16.05" customHeight="1" x14ac:dyDescent="0.25">
      <c r="A72" s="48">
        <f t="shared" si="6"/>
        <v>45473</v>
      </c>
      <c r="B72" s="45" t="str">
        <f t="shared" si="2"/>
        <v>A72</v>
      </c>
      <c r="C72" s="46">
        <v>60</v>
      </c>
      <c r="D72" s="4">
        <f t="shared" si="3"/>
        <v>57272.099398112572</v>
      </c>
      <c r="E72" s="4">
        <f t="shared" si="7"/>
        <v>1070.4579215801573</v>
      </c>
      <c r="F72" s="4">
        <f t="shared" si="4"/>
        <v>248.17909739182116</v>
      </c>
      <c r="G72" s="4">
        <f t="shared" si="5"/>
        <v>822.2788241883361</v>
      </c>
      <c r="H72" s="4">
        <f t="shared" si="0"/>
        <v>56449.820573924233</v>
      </c>
      <c r="I72" s="26">
        <f t="shared" si="1"/>
        <v>0.56449820573924236</v>
      </c>
      <c r="K72" s="49">
        <v>5.1999999999999998E-2</v>
      </c>
    </row>
    <row r="73" spans="1:11" ht="16.05" customHeight="1" x14ac:dyDescent="0.25">
      <c r="A73" s="48">
        <f t="shared" si="6"/>
        <v>45504</v>
      </c>
      <c r="B73" s="45" t="str">
        <f t="shared" si="2"/>
        <v>A73</v>
      </c>
      <c r="C73" s="46">
        <v>61</v>
      </c>
      <c r="D73" s="4">
        <f t="shared" si="3"/>
        <v>56449.820573924233</v>
      </c>
      <c r="E73" s="4">
        <f t="shared" si="7"/>
        <v>1070.4579215801573</v>
      </c>
      <c r="F73" s="4">
        <f t="shared" si="4"/>
        <v>244.61588915367167</v>
      </c>
      <c r="G73" s="4">
        <f t="shared" si="5"/>
        <v>825.84203242648562</v>
      </c>
      <c r="H73" s="4">
        <f t="shared" si="0"/>
        <v>55623.978541497745</v>
      </c>
      <c r="I73" s="26">
        <f t="shared" si="1"/>
        <v>0.55623978541497743</v>
      </c>
      <c r="K73" s="49">
        <v>5.1999999999999998E-2</v>
      </c>
    </row>
    <row r="74" spans="1:11" ht="16.05" customHeight="1" x14ac:dyDescent="0.25">
      <c r="A74" s="48">
        <f t="shared" si="6"/>
        <v>45535</v>
      </c>
      <c r="B74" s="45" t="str">
        <f t="shared" si="2"/>
        <v>A74</v>
      </c>
      <c r="C74" s="46">
        <v>62</v>
      </c>
      <c r="D74" s="4">
        <f t="shared" si="3"/>
        <v>55623.978541497745</v>
      </c>
      <c r="E74" s="4">
        <f t="shared" si="7"/>
        <v>1070.4579215801575</v>
      </c>
      <c r="F74" s="4">
        <f t="shared" si="4"/>
        <v>241.03724034649022</v>
      </c>
      <c r="G74" s="4">
        <f t="shared" si="5"/>
        <v>829.42068123366732</v>
      </c>
      <c r="H74" s="4">
        <f t="shared" si="0"/>
        <v>54794.557860264074</v>
      </c>
      <c r="I74" s="26">
        <f t="shared" si="1"/>
        <v>0.5479455786026407</v>
      </c>
      <c r="K74" s="49">
        <v>5.1999999999999998E-2</v>
      </c>
    </row>
    <row r="75" spans="1:11" ht="16.05" customHeight="1" x14ac:dyDescent="0.25">
      <c r="A75" s="48">
        <f t="shared" si="6"/>
        <v>45565</v>
      </c>
      <c r="B75" s="45" t="str">
        <f t="shared" si="2"/>
        <v>A75</v>
      </c>
      <c r="C75" s="46">
        <v>63</v>
      </c>
      <c r="D75" s="4">
        <f t="shared" si="3"/>
        <v>54794.557860264074</v>
      </c>
      <c r="E75" s="4">
        <f t="shared" si="7"/>
        <v>1070.4579215801571</v>
      </c>
      <c r="F75" s="4">
        <f t="shared" si="4"/>
        <v>237.4430840611443</v>
      </c>
      <c r="G75" s="4">
        <f t="shared" si="5"/>
        <v>833.01483751901276</v>
      </c>
      <c r="H75" s="4">
        <f t="shared" si="0"/>
        <v>53961.543022745063</v>
      </c>
      <c r="I75" s="26">
        <f t="shared" si="1"/>
        <v>0.53961543022745062</v>
      </c>
      <c r="K75" s="49">
        <v>5.1999999999999998E-2</v>
      </c>
    </row>
    <row r="76" spans="1:11" ht="16.05" customHeight="1" x14ac:dyDescent="0.25">
      <c r="A76" s="48">
        <f t="shared" si="6"/>
        <v>45596</v>
      </c>
      <c r="B76" s="45" t="str">
        <f t="shared" si="2"/>
        <v>A76</v>
      </c>
      <c r="C76" s="46">
        <v>64</v>
      </c>
      <c r="D76" s="4">
        <f t="shared" si="3"/>
        <v>53961.543022745063</v>
      </c>
      <c r="E76" s="4">
        <f t="shared" si="7"/>
        <v>1070.4579215801573</v>
      </c>
      <c r="F76" s="4">
        <f t="shared" si="4"/>
        <v>233.83335309856193</v>
      </c>
      <c r="G76" s="4">
        <f t="shared" si="5"/>
        <v>836.62456848159536</v>
      </c>
      <c r="H76" s="4">
        <f t="shared" si="0"/>
        <v>53124.918454263468</v>
      </c>
      <c r="I76" s="26">
        <f t="shared" si="1"/>
        <v>0.5312491845426347</v>
      </c>
      <c r="K76" s="49">
        <v>5.1999999999999998E-2</v>
      </c>
    </row>
    <row r="77" spans="1:11" ht="16.05" customHeight="1" x14ac:dyDescent="0.25">
      <c r="A77" s="48">
        <f t="shared" si="6"/>
        <v>45626</v>
      </c>
      <c r="B77" s="45" t="str">
        <f t="shared" si="2"/>
        <v>A77</v>
      </c>
      <c r="C77" s="46">
        <v>65</v>
      </c>
      <c r="D77" s="4">
        <f t="shared" si="3"/>
        <v>53124.918454263468</v>
      </c>
      <c r="E77" s="4">
        <f t="shared" si="7"/>
        <v>1070.4579215801573</v>
      </c>
      <c r="F77" s="4">
        <f t="shared" si="4"/>
        <v>230.207979968475</v>
      </c>
      <c r="G77" s="4">
        <f t="shared" si="5"/>
        <v>840.24994161168229</v>
      </c>
      <c r="H77" s="4">
        <f t="shared" ref="H77:H140" si="8">D77-G77</f>
        <v>52284.668512651784</v>
      </c>
      <c r="I77" s="26">
        <f t="shared" ref="I77:I140" si="9">H77/$D$4</f>
        <v>0.52284668512651788</v>
      </c>
      <c r="K77" s="49">
        <v>5.1999999999999998E-2</v>
      </c>
    </row>
    <row r="78" spans="1:11" ht="16.05" customHeight="1" x14ac:dyDescent="0.25">
      <c r="A78" s="48">
        <f t="shared" si="6"/>
        <v>45657</v>
      </c>
      <c r="B78" s="45" t="str">
        <f t="shared" ref="B78:B141" si="10">"A"&amp;ROW(A78)</f>
        <v>A78</v>
      </c>
      <c r="C78" s="46">
        <v>66</v>
      </c>
      <c r="D78" s="4">
        <f t="shared" ref="D78:D141" si="11">IF(ROUND(H77,0)&gt;0,H77,0)</f>
        <v>52284.668512651784</v>
      </c>
      <c r="E78" s="4">
        <f t="shared" si="7"/>
        <v>1070.4579215801573</v>
      </c>
      <c r="F78" s="4">
        <f t="shared" ref="F78:F141" si="12">IF($D$6+1-C78&lt;=0,0,IF($D$9="Beginning",(D78-E78)*K78/12,D78*K78/12))</f>
        <v>226.56689688815774</v>
      </c>
      <c r="G78" s="4">
        <f t="shared" ref="G78:G141" si="13">IF(ROUND($D$6+1-C78,2)&lt;=0,0,E78-F78)</f>
        <v>843.89102469199952</v>
      </c>
      <c r="H78" s="4">
        <f t="shared" si="8"/>
        <v>51440.777487959786</v>
      </c>
      <c r="I78" s="26">
        <f t="shared" si="9"/>
        <v>0.51440777487959788</v>
      </c>
      <c r="K78" s="49">
        <v>5.1999999999999998E-2</v>
      </c>
    </row>
    <row r="79" spans="1:11" ht="16.05" customHeight="1" x14ac:dyDescent="0.25">
      <c r="A79" s="48">
        <f t="shared" ref="A79:A142" si="14">DATE(YEAR(A78),MONTH(A78)+2,1-1)</f>
        <v>45688</v>
      </c>
      <c r="B79" s="45" t="str">
        <f t="shared" si="10"/>
        <v>A79</v>
      </c>
      <c r="C79" s="46">
        <v>67</v>
      </c>
      <c r="D79" s="4">
        <f t="shared" si="11"/>
        <v>51440.777487959786</v>
      </c>
      <c r="E79" s="4">
        <f t="shared" ref="E79:E142" si="15">IF($D$6+1-C79&lt;=0,0,IF($D$9="Beginning",PMT(K78/12,$D$6+1-C79,-(D78-E78),-PV(K78/12,1,0,$D$10),0),PMT(K79/12,$D$6+1-C79,-D79,$D$10,0)))</f>
        <v>1070.4579215801573</v>
      </c>
      <c r="F79" s="4">
        <f t="shared" si="12"/>
        <v>222.91003578115905</v>
      </c>
      <c r="G79" s="4">
        <f t="shared" si="13"/>
        <v>847.54788579899821</v>
      </c>
      <c r="H79" s="4">
        <f t="shared" si="8"/>
        <v>50593.229602160791</v>
      </c>
      <c r="I79" s="26">
        <f t="shared" si="9"/>
        <v>0.50593229602160794</v>
      </c>
      <c r="K79" s="49">
        <v>5.1999999999999998E-2</v>
      </c>
    </row>
    <row r="80" spans="1:11" ht="16.05" customHeight="1" x14ac:dyDescent="0.25">
      <c r="A80" s="48">
        <f t="shared" si="14"/>
        <v>45716</v>
      </c>
      <c r="B80" s="45" t="str">
        <f t="shared" si="10"/>
        <v>A80</v>
      </c>
      <c r="C80" s="46">
        <v>68</v>
      </c>
      <c r="D80" s="4">
        <f t="shared" si="11"/>
        <v>50593.229602160791</v>
      </c>
      <c r="E80" s="4">
        <f t="shared" si="15"/>
        <v>1070.4579215801573</v>
      </c>
      <c r="F80" s="4">
        <f t="shared" si="12"/>
        <v>219.2373282760301</v>
      </c>
      <c r="G80" s="4">
        <f t="shared" si="13"/>
        <v>851.22059330412719</v>
      </c>
      <c r="H80" s="4">
        <f t="shared" si="8"/>
        <v>49742.009008856665</v>
      </c>
      <c r="I80" s="26">
        <f t="shared" si="9"/>
        <v>0.49742009008856664</v>
      </c>
      <c r="K80" s="49">
        <v>5.1999999999999998E-2</v>
      </c>
    </row>
    <row r="81" spans="1:11" ht="16.05" customHeight="1" x14ac:dyDescent="0.25">
      <c r="A81" s="48">
        <f t="shared" si="14"/>
        <v>45747</v>
      </c>
      <c r="B81" s="45" t="str">
        <f t="shared" si="10"/>
        <v>A81</v>
      </c>
      <c r="C81" s="46">
        <v>69</v>
      </c>
      <c r="D81" s="4">
        <f t="shared" si="11"/>
        <v>49742.009008856665</v>
      </c>
      <c r="E81" s="4">
        <f t="shared" si="15"/>
        <v>1070.4579215801575</v>
      </c>
      <c r="F81" s="4">
        <f t="shared" si="12"/>
        <v>215.54870570504553</v>
      </c>
      <c r="G81" s="4">
        <f t="shared" si="13"/>
        <v>854.90921587511195</v>
      </c>
      <c r="H81" s="4">
        <f t="shared" si="8"/>
        <v>48887.099792981549</v>
      </c>
      <c r="I81" s="26">
        <f t="shared" si="9"/>
        <v>0.48887099792981548</v>
      </c>
      <c r="K81" s="49">
        <v>5.1999999999999998E-2</v>
      </c>
    </row>
    <row r="82" spans="1:11" ht="16.05" customHeight="1" x14ac:dyDescent="0.25">
      <c r="A82" s="48">
        <f t="shared" si="14"/>
        <v>45777</v>
      </c>
      <c r="B82" s="45" t="str">
        <f t="shared" si="10"/>
        <v>A82</v>
      </c>
      <c r="C82" s="46">
        <v>70</v>
      </c>
      <c r="D82" s="4">
        <f t="shared" si="11"/>
        <v>48887.099792981549</v>
      </c>
      <c r="E82" s="4">
        <f t="shared" si="15"/>
        <v>1070.4579215801573</v>
      </c>
      <c r="F82" s="4">
        <f t="shared" si="12"/>
        <v>211.84409910292004</v>
      </c>
      <c r="G82" s="4">
        <f t="shared" si="13"/>
        <v>858.61382247723725</v>
      </c>
      <c r="H82" s="4">
        <f t="shared" si="8"/>
        <v>48028.485970504313</v>
      </c>
      <c r="I82" s="26">
        <f t="shared" si="9"/>
        <v>0.48028485970504314</v>
      </c>
      <c r="K82" s="49">
        <v>5.1999999999999998E-2</v>
      </c>
    </row>
    <row r="83" spans="1:11" ht="16.05" customHeight="1" x14ac:dyDescent="0.25">
      <c r="A83" s="48">
        <f t="shared" si="14"/>
        <v>45808</v>
      </c>
      <c r="B83" s="45" t="str">
        <f t="shared" si="10"/>
        <v>A83</v>
      </c>
      <c r="C83" s="46">
        <v>71</v>
      </c>
      <c r="D83" s="4">
        <f t="shared" si="11"/>
        <v>48028.485970504313</v>
      </c>
      <c r="E83" s="4">
        <f t="shared" si="15"/>
        <v>1070.4579215801573</v>
      </c>
      <c r="F83" s="4">
        <f t="shared" si="12"/>
        <v>208.12343920551868</v>
      </c>
      <c r="G83" s="4">
        <f t="shared" si="13"/>
        <v>862.33448237463858</v>
      </c>
      <c r="H83" s="4">
        <f t="shared" si="8"/>
        <v>47166.151488129675</v>
      </c>
      <c r="I83" s="26">
        <f t="shared" si="9"/>
        <v>0.47166151488129676</v>
      </c>
      <c r="K83" s="49">
        <v>5.1999999999999998E-2</v>
      </c>
    </row>
    <row r="84" spans="1:11" ht="16.05" customHeight="1" x14ac:dyDescent="0.25">
      <c r="A84" s="48">
        <f t="shared" si="14"/>
        <v>45838</v>
      </c>
      <c r="B84" s="45" t="str">
        <f t="shared" si="10"/>
        <v>A84</v>
      </c>
      <c r="C84" s="46">
        <v>72</v>
      </c>
      <c r="D84" s="4">
        <f t="shared" si="11"/>
        <v>47166.151488129675</v>
      </c>
      <c r="E84" s="4">
        <f t="shared" si="15"/>
        <v>1070.4579215801573</v>
      </c>
      <c r="F84" s="4">
        <f t="shared" si="12"/>
        <v>204.38665644856192</v>
      </c>
      <c r="G84" s="4">
        <f t="shared" si="13"/>
        <v>866.0712651315954</v>
      </c>
      <c r="H84" s="4">
        <f t="shared" si="8"/>
        <v>46300.080222998076</v>
      </c>
      <c r="I84" s="26">
        <f t="shared" si="9"/>
        <v>0.46300080222998075</v>
      </c>
      <c r="K84" s="49">
        <v>5.1999999999999998E-2</v>
      </c>
    </row>
    <row r="85" spans="1:11" ht="16.05" customHeight="1" x14ac:dyDescent="0.25">
      <c r="A85" s="48">
        <f t="shared" si="14"/>
        <v>45869</v>
      </c>
      <c r="B85" s="45" t="str">
        <f t="shared" si="10"/>
        <v>A85</v>
      </c>
      <c r="C85" s="46">
        <v>73</v>
      </c>
      <c r="D85" s="4">
        <f t="shared" si="11"/>
        <v>46300.080222998076</v>
      </c>
      <c r="E85" s="4">
        <f t="shared" si="15"/>
        <v>1070.4579215801573</v>
      </c>
      <c r="F85" s="4">
        <f t="shared" si="12"/>
        <v>200.63368096632499</v>
      </c>
      <c r="G85" s="4">
        <f t="shared" si="13"/>
        <v>869.82424061383233</v>
      </c>
      <c r="H85" s="4">
        <f t="shared" si="8"/>
        <v>45430.255982384246</v>
      </c>
      <c r="I85" s="26">
        <f t="shared" si="9"/>
        <v>0.45430255982384243</v>
      </c>
      <c r="K85" s="49">
        <v>5.1999999999999998E-2</v>
      </c>
    </row>
    <row r="86" spans="1:11" ht="16.05" customHeight="1" x14ac:dyDescent="0.25">
      <c r="A86" s="48">
        <f t="shared" si="14"/>
        <v>45900</v>
      </c>
      <c r="B86" s="45" t="str">
        <f t="shared" si="10"/>
        <v>A86</v>
      </c>
      <c r="C86" s="46">
        <v>74</v>
      </c>
      <c r="D86" s="4">
        <f t="shared" si="11"/>
        <v>45430.255982384246</v>
      </c>
      <c r="E86" s="4">
        <f t="shared" si="15"/>
        <v>1070.4579215801573</v>
      </c>
      <c r="F86" s="4">
        <f t="shared" si="12"/>
        <v>196.86444259033172</v>
      </c>
      <c r="G86" s="4">
        <f t="shared" si="13"/>
        <v>873.5934789898256</v>
      </c>
      <c r="H86" s="4">
        <f t="shared" si="8"/>
        <v>44556.662503394422</v>
      </c>
      <c r="I86" s="26">
        <f t="shared" si="9"/>
        <v>0.44556662503394423</v>
      </c>
      <c r="K86" s="49">
        <v>5.1999999999999998E-2</v>
      </c>
    </row>
    <row r="87" spans="1:11" ht="16.05" customHeight="1" x14ac:dyDescent="0.25">
      <c r="A87" s="48">
        <f t="shared" si="14"/>
        <v>45930</v>
      </c>
      <c r="B87" s="45" t="str">
        <f t="shared" si="10"/>
        <v>A87</v>
      </c>
      <c r="C87" s="46">
        <v>75</v>
      </c>
      <c r="D87" s="4">
        <f t="shared" si="11"/>
        <v>44556.662503394422</v>
      </c>
      <c r="E87" s="4">
        <f t="shared" si="15"/>
        <v>1070.4579215801573</v>
      </c>
      <c r="F87" s="4">
        <f t="shared" si="12"/>
        <v>193.07887084804247</v>
      </c>
      <c r="G87" s="4">
        <f t="shared" si="13"/>
        <v>877.37905073211482</v>
      </c>
      <c r="H87" s="4">
        <f t="shared" si="8"/>
        <v>43679.283452662305</v>
      </c>
      <c r="I87" s="26">
        <f t="shared" si="9"/>
        <v>0.43679283452662304</v>
      </c>
      <c r="K87" s="49">
        <v>5.1999999999999998E-2</v>
      </c>
    </row>
    <row r="88" spans="1:11" ht="16.05" customHeight="1" x14ac:dyDescent="0.25">
      <c r="A88" s="48">
        <f t="shared" si="14"/>
        <v>45961</v>
      </c>
      <c r="B88" s="45" t="str">
        <f t="shared" si="10"/>
        <v>A88</v>
      </c>
      <c r="C88" s="46">
        <v>76</v>
      </c>
      <c r="D88" s="4">
        <f t="shared" si="11"/>
        <v>43679.283452662305</v>
      </c>
      <c r="E88" s="4">
        <f t="shared" si="15"/>
        <v>1070.4579215801573</v>
      </c>
      <c r="F88" s="4">
        <f t="shared" si="12"/>
        <v>189.27689496153664</v>
      </c>
      <c r="G88" s="4">
        <f t="shared" si="13"/>
        <v>881.18102661862065</v>
      </c>
      <c r="H88" s="4">
        <f t="shared" si="8"/>
        <v>42798.102426043682</v>
      </c>
      <c r="I88" s="26">
        <f t="shared" si="9"/>
        <v>0.42798102426043683</v>
      </c>
      <c r="K88" s="49">
        <v>5.1999999999999998E-2</v>
      </c>
    </row>
    <row r="89" spans="1:11" ht="16.05" customHeight="1" x14ac:dyDescent="0.25">
      <c r="A89" s="48">
        <f t="shared" si="14"/>
        <v>45991</v>
      </c>
      <c r="B89" s="45" t="str">
        <f t="shared" si="10"/>
        <v>A89</v>
      </c>
      <c r="C89" s="46">
        <v>77</v>
      </c>
      <c r="D89" s="4">
        <f t="shared" si="11"/>
        <v>42798.102426043682</v>
      </c>
      <c r="E89" s="4">
        <f t="shared" si="15"/>
        <v>1070.4579215801571</v>
      </c>
      <c r="F89" s="4">
        <f t="shared" si="12"/>
        <v>185.45844384618928</v>
      </c>
      <c r="G89" s="4">
        <f t="shared" si="13"/>
        <v>884.99947773396775</v>
      </c>
      <c r="H89" s="4">
        <f t="shared" si="8"/>
        <v>41913.102948309715</v>
      </c>
      <c r="I89" s="26">
        <f t="shared" si="9"/>
        <v>0.41913102948309716</v>
      </c>
      <c r="K89" s="49">
        <v>5.1999999999999998E-2</v>
      </c>
    </row>
    <row r="90" spans="1:11" ht="16.05" customHeight="1" x14ac:dyDescent="0.25">
      <c r="A90" s="48">
        <f t="shared" si="14"/>
        <v>46022</v>
      </c>
      <c r="B90" s="45" t="str">
        <f t="shared" si="10"/>
        <v>A90</v>
      </c>
      <c r="C90" s="46">
        <v>78</v>
      </c>
      <c r="D90" s="4">
        <f t="shared" si="11"/>
        <v>41913.102948309715</v>
      </c>
      <c r="E90" s="4">
        <f t="shared" si="15"/>
        <v>1070.4579215801573</v>
      </c>
      <c r="F90" s="4">
        <f t="shared" si="12"/>
        <v>181.6234461093421</v>
      </c>
      <c r="G90" s="4">
        <f t="shared" si="13"/>
        <v>888.83447547081516</v>
      </c>
      <c r="H90" s="4">
        <f t="shared" si="8"/>
        <v>41024.268472838899</v>
      </c>
      <c r="I90" s="26">
        <f t="shared" si="9"/>
        <v>0.41024268472838898</v>
      </c>
      <c r="K90" s="49">
        <v>5.1999999999999998E-2</v>
      </c>
    </row>
    <row r="91" spans="1:11" ht="16.05" customHeight="1" x14ac:dyDescent="0.25">
      <c r="A91" s="48">
        <f t="shared" si="14"/>
        <v>46053</v>
      </c>
      <c r="B91" s="45" t="str">
        <f t="shared" si="10"/>
        <v>A91</v>
      </c>
      <c r="C91" s="46">
        <v>79</v>
      </c>
      <c r="D91" s="4">
        <f t="shared" si="11"/>
        <v>41024.268472838899</v>
      </c>
      <c r="E91" s="4">
        <f t="shared" si="15"/>
        <v>1070.4579215801571</v>
      </c>
      <c r="F91" s="4">
        <f t="shared" si="12"/>
        <v>177.77183004896855</v>
      </c>
      <c r="G91" s="4">
        <f t="shared" si="13"/>
        <v>892.68609153118848</v>
      </c>
      <c r="H91" s="4">
        <f t="shared" si="8"/>
        <v>40131.582381307708</v>
      </c>
      <c r="I91" s="26">
        <f t="shared" si="9"/>
        <v>0.40131582381307707</v>
      </c>
      <c r="K91" s="49">
        <v>5.1999999999999998E-2</v>
      </c>
    </row>
    <row r="92" spans="1:11" ht="16.05" customHeight="1" x14ac:dyDescent="0.25">
      <c r="A92" s="48">
        <f t="shared" si="14"/>
        <v>46081</v>
      </c>
      <c r="B92" s="45" t="str">
        <f t="shared" si="10"/>
        <v>A92</v>
      </c>
      <c r="C92" s="46">
        <v>80</v>
      </c>
      <c r="D92" s="4">
        <f t="shared" si="11"/>
        <v>40131.582381307708</v>
      </c>
      <c r="E92" s="4">
        <f t="shared" si="15"/>
        <v>1070.4579215801568</v>
      </c>
      <c r="F92" s="4">
        <f t="shared" si="12"/>
        <v>173.9035236523334</v>
      </c>
      <c r="G92" s="4">
        <f t="shared" si="13"/>
        <v>896.5543979278234</v>
      </c>
      <c r="H92" s="4">
        <f t="shared" si="8"/>
        <v>39235.027983379885</v>
      </c>
      <c r="I92" s="26">
        <f t="shared" si="9"/>
        <v>0.39235027983379883</v>
      </c>
      <c r="K92" s="49">
        <v>5.1999999999999998E-2</v>
      </c>
    </row>
    <row r="93" spans="1:11" ht="16.05" customHeight="1" x14ac:dyDescent="0.25">
      <c r="A93" s="48">
        <f t="shared" si="14"/>
        <v>46112</v>
      </c>
      <c r="B93" s="45" t="str">
        <f t="shared" si="10"/>
        <v>A93</v>
      </c>
      <c r="C93" s="46">
        <v>81</v>
      </c>
      <c r="D93" s="4">
        <f t="shared" si="11"/>
        <v>39235.027983379885</v>
      </c>
      <c r="E93" s="4">
        <f t="shared" si="15"/>
        <v>1070.4579215801571</v>
      </c>
      <c r="F93" s="4">
        <f t="shared" si="12"/>
        <v>170.01845459464616</v>
      </c>
      <c r="G93" s="4">
        <f t="shared" si="13"/>
        <v>900.43946698551088</v>
      </c>
      <c r="H93" s="4">
        <f t="shared" si="8"/>
        <v>38334.588516394375</v>
      </c>
      <c r="I93" s="26">
        <f t="shared" si="9"/>
        <v>0.38334588516394374</v>
      </c>
      <c r="K93" s="49">
        <v>5.1999999999999998E-2</v>
      </c>
    </row>
    <row r="94" spans="1:11" ht="16.05" customHeight="1" x14ac:dyDescent="0.25">
      <c r="A94" s="48">
        <f t="shared" si="14"/>
        <v>46142</v>
      </c>
      <c r="B94" s="45" t="str">
        <f t="shared" si="10"/>
        <v>A94</v>
      </c>
      <c r="C94" s="46">
        <v>82</v>
      </c>
      <c r="D94" s="4">
        <f t="shared" si="11"/>
        <v>38334.588516394375</v>
      </c>
      <c r="E94" s="4">
        <f t="shared" si="15"/>
        <v>1070.4579215801573</v>
      </c>
      <c r="F94" s="4">
        <f t="shared" si="12"/>
        <v>166.11655023770894</v>
      </c>
      <c r="G94" s="4">
        <f t="shared" si="13"/>
        <v>904.34137134244838</v>
      </c>
      <c r="H94" s="4">
        <f t="shared" si="8"/>
        <v>37430.24714505193</v>
      </c>
      <c r="I94" s="26">
        <f t="shared" si="9"/>
        <v>0.37430247145051931</v>
      </c>
      <c r="K94" s="49">
        <v>5.1999999999999998E-2</v>
      </c>
    </row>
    <row r="95" spans="1:11" ht="16.05" customHeight="1" x14ac:dyDescent="0.25">
      <c r="A95" s="48">
        <f t="shared" si="14"/>
        <v>46173</v>
      </c>
      <c r="B95" s="45" t="str">
        <f t="shared" si="10"/>
        <v>A95</v>
      </c>
      <c r="C95" s="46">
        <v>83</v>
      </c>
      <c r="D95" s="4">
        <f t="shared" si="11"/>
        <v>37430.24714505193</v>
      </c>
      <c r="E95" s="4">
        <f t="shared" si="15"/>
        <v>1070.4579215801573</v>
      </c>
      <c r="F95" s="4">
        <f t="shared" si="12"/>
        <v>162.19773762855837</v>
      </c>
      <c r="G95" s="4">
        <f t="shared" si="13"/>
        <v>908.26018395159895</v>
      </c>
      <c r="H95" s="4">
        <f t="shared" si="8"/>
        <v>36521.986961100331</v>
      </c>
      <c r="I95" s="26">
        <f t="shared" si="9"/>
        <v>0.36521986961100328</v>
      </c>
      <c r="K95" s="49">
        <v>5.1999999999999998E-2</v>
      </c>
    </row>
    <row r="96" spans="1:11" ht="16.05" customHeight="1" x14ac:dyDescent="0.25">
      <c r="A96" s="48">
        <f t="shared" si="14"/>
        <v>46203</v>
      </c>
      <c r="B96" s="45" t="str">
        <f t="shared" si="10"/>
        <v>A96</v>
      </c>
      <c r="C96" s="46">
        <v>84</v>
      </c>
      <c r="D96" s="4">
        <f t="shared" si="11"/>
        <v>36521.986961100331</v>
      </c>
      <c r="E96" s="4">
        <f t="shared" si="15"/>
        <v>1070.4579215801573</v>
      </c>
      <c r="F96" s="4">
        <f t="shared" si="12"/>
        <v>158.26194349810143</v>
      </c>
      <c r="G96" s="4">
        <f t="shared" si="13"/>
        <v>912.19597808205583</v>
      </c>
      <c r="H96" s="4">
        <f t="shared" si="8"/>
        <v>35609.790983018276</v>
      </c>
      <c r="I96" s="26">
        <f t="shared" si="9"/>
        <v>0.35609790983018275</v>
      </c>
      <c r="K96" s="49">
        <v>5.1999999999999998E-2</v>
      </c>
    </row>
    <row r="97" spans="1:11" ht="16.05" customHeight="1" x14ac:dyDescent="0.25">
      <c r="A97" s="48">
        <f t="shared" si="14"/>
        <v>46234</v>
      </c>
      <c r="B97" s="45" t="str">
        <f t="shared" si="10"/>
        <v>A97</v>
      </c>
      <c r="C97" s="46">
        <v>85</v>
      </c>
      <c r="D97" s="4">
        <f t="shared" si="11"/>
        <v>35609.790983018276</v>
      </c>
      <c r="E97" s="4">
        <f t="shared" si="15"/>
        <v>1070.4579215801571</v>
      </c>
      <c r="F97" s="4">
        <f t="shared" si="12"/>
        <v>154.30909425974585</v>
      </c>
      <c r="G97" s="4">
        <f t="shared" si="13"/>
        <v>916.14882732041121</v>
      </c>
      <c r="H97" s="4">
        <f t="shared" si="8"/>
        <v>34693.642155697868</v>
      </c>
      <c r="I97" s="26">
        <f t="shared" si="9"/>
        <v>0.34693642155697868</v>
      </c>
      <c r="K97" s="49">
        <v>5.1999999999999998E-2</v>
      </c>
    </row>
    <row r="98" spans="1:11" ht="16.05" customHeight="1" x14ac:dyDescent="0.25">
      <c r="A98" s="48">
        <f t="shared" si="14"/>
        <v>46265</v>
      </c>
      <c r="B98" s="45" t="str">
        <f t="shared" si="10"/>
        <v>A98</v>
      </c>
      <c r="C98" s="46">
        <v>86</v>
      </c>
      <c r="D98" s="4">
        <f t="shared" si="11"/>
        <v>34693.642155697868</v>
      </c>
      <c r="E98" s="4">
        <f t="shared" si="15"/>
        <v>1070.4579215801575</v>
      </c>
      <c r="F98" s="4">
        <f t="shared" si="12"/>
        <v>150.33911600802409</v>
      </c>
      <c r="G98" s="4">
        <f t="shared" si="13"/>
        <v>920.1188055721334</v>
      </c>
      <c r="H98" s="4">
        <f t="shared" si="8"/>
        <v>33773.523350125732</v>
      </c>
      <c r="I98" s="26">
        <f t="shared" si="9"/>
        <v>0.33773523350125734</v>
      </c>
      <c r="K98" s="49">
        <v>5.1999999999999998E-2</v>
      </c>
    </row>
    <row r="99" spans="1:11" ht="16.05" customHeight="1" x14ac:dyDescent="0.25">
      <c r="A99" s="48">
        <f t="shared" si="14"/>
        <v>46295</v>
      </c>
      <c r="B99" s="45" t="str">
        <f t="shared" si="10"/>
        <v>A99</v>
      </c>
      <c r="C99" s="46">
        <v>87</v>
      </c>
      <c r="D99" s="4">
        <f t="shared" si="11"/>
        <v>33773.523350125732</v>
      </c>
      <c r="E99" s="4">
        <f t="shared" si="15"/>
        <v>1070.4579215801573</v>
      </c>
      <c r="F99" s="4">
        <f t="shared" si="12"/>
        <v>146.3519345172115</v>
      </c>
      <c r="G99" s="4">
        <f t="shared" si="13"/>
        <v>924.10598706294581</v>
      </c>
      <c r="H99" s="4">
        <f t="shared" si="8"/>
        <v>32849.417363062785</v>
      </c>
      <c r="I99" s="26">
        <f t="shared" si="9"/>
        <v>0.32849417363062783</v>
      </c>
      <c r="K99" s="49">
        <v>5.1999999999999998E-2</v>
      </c>
    </row>
    <row r="100" spans="1:11" ht="16.05" customHeight="1" x14ac:dyDescent="0.25">
      <c r="A100" s="48">
        <f t="shared" si="14"/>
        <v>46326</v>
      </c>
      <c r="B100" s="45" t="str">
        <f t="shared" si="10"/>
        <v>A100</v>
      </c>
      <c r="C100" s="46">
        <v>88</v>
      </c>
      <c r="D100" s="4">
        <f t="shared" si="11"/>
        <v>32849.417363062785</v>
      </c>
      <c r="E100" s="4">
        <f t="shared" si="15"/>
        <v>1070.4579215801575</v>
      </c>
      <c r="F100" s="4">
        <f t="shared" si="12"/>
        <v>142.34747523993875</v>
      </c>
      <c r="G100" s="4">
        <f t="shared" si="13"/>
        <v>928.1104463402188</v>
      </c>
      <c r="H100" s="4">
        <f t="shared" si="8"/>
        <v>31921.306916722566</v>
      </c>
      <c r="I100" s="26">
        <f t="shared" si="9"/>
        <v>0.31921306916722564</v>
      </c>
      <c r="K100" s="49">
        <v>5.1999999999999998E-2</v>
      </c>
    </row>
    <row r="101" spans="1:11" ht="16.05" customHeight="1" x14ac:dyDescent="0.25">
      <c r="A101" s="48">
        <f t="shared" si="14"/>
        <v>46356</v>
      </c>
      <c r="B101" s="45" t="str">
        <f t="shared" si="10"/>
        <v>A101</v>
      </c>
      <c r="C101" s="46">
        <v>89</v>
      </c>
      <c r="D101" s="4">
        <f t="shared" si="11"/>
        <v>31921.306916722566</v>
      </c>
      <c r="E101" s="4">
        <f t="shared" si="15"/>
        <v>1070.4579215801573</v>
      </c>
      <c r="F101" s="4">
        <f t="shared" si="12"/>
        <v>138.32566330579778</v>
      </c>
      <c r="G101" s="4">
        <f t="shared" si="13"/>
        <v>932.13225827435951</v>
      </c>
      <c r="H101" s="4">
        <f t="shared" si="8"/>
        <v>30989.174658448206</v>
      </c>
      <c r="I101" s="26">
        <f t="shared" si="9"/>
        <v>0.30989174658448204</v>
      </c>
      <c r="K101" s="49">
        <v>5.1999999999999998E-2</v>
      </c>
    </row>
    <row r="102" spans="1:11" ht="16.05" customHeight="1" x14ac:dyDescent="0.25">
      <c r="A102" s="48">
        <f t="shared" si="14"/>
        <v>46387</v>
      </c>
      <c r="B102" s="45" t="str">
        <f t="shared" si="10"/>
        <v>A102</v>
      </c>
      <c r="C102" s="46">
        <v>90</v>
      </c>
      <c r="D102" s="4">
        <f t="shared" si="11"/>
        <v>30989.174658448206</v>
      </c>
      <c r="E102" s="4">
        <f t="shared" si="15"/>
        <v>1070.4579215801573</v>
      </c>
      <c r="F102" s="4">
        <f t="shared" si="12"/>
        <v>134.28642351994222</v>
      </c>
      <c r="G102" s="4">
        <f t="shared" si="13"/>
        <v>936.17149806021507</v>
      </c>
      <c r="H102" s="4">
        <f t="shared" si="8"/>
        <v>30053.003160387991</v>
      </c>
      <c r="I102" s="26">
        <f t="shared" si="9"/>
        <v>0.30053003160387992</v>
      </c>
      <c r="K102" s="49">
        <v>5.1999999999999998E-2</v>
      </c>
    </row>
    <row r="103" spans="1:11" ht="16.05" customHeight="1" x14ac:dyDescent="0.25">
      <c r="A103" s="48">
        <f t="shared" si="14"/>
        <v>46418</v>
      </c>
      <c r="B103" s="45" t="str">
        <f t="shared" si="10"/>
        <v>A103</v>
      </c>
      <c r="C103" s="46">
        <v>91</v>
      </c>
      <c r="D103" s="4">
        <f t="shared" si="11"/>
        <v>30053.003160387991</v>
      </c>
      <c r="E103" s="4">
        <f t="shared" si="15"/>
        <v>1070.4579215801573</v>
      </c>
      <c r="F103" s="4">
        <f t="shared" si="12"/>
        <v>130.22968036168129</v>
      </c>
      <c r="G103" s="4">
        <f t="shared" si="13"/>
        <v>940.228241218476</v>
      </c>
      <c r="H103" s="4">
        <f t="shared" si="8"/>
        <v>29112.774919169515</v>
      </c>
      <c r="I103" s="26">
        <f t="shared" si="9"/>
        <v>0.29112774919169515</v>
      </c>
      <c r="K103" s="49">
        <v>5.1999999999999998E-2</v>
      </c>
    </row>
    <row r="104" spans="1:11" ht="16.05" customHeight="1" x14ac:dyDescent="0.25">
      <c r="A104" s="48">
        <f t="shared" si="14"/>
        <v>46446</v>
      </c>
      <c r="B104" s="45" t="str">
        <f t="shared" si="10"/>
        <v>A104</v>
      </c>
      <c r="C104" s="46">
        <v>92</v>
      </c>
      <c r="D104" s="4">
        <f t="shared" si="11"/>
        <v>29112.774919169515</v>
      </c>
      <c r="E104" s="4">
        <f t="shared" si="15"/>
        <v>1070.4579215801571</v>
      </c>
      <c r="F104" s="4">
        <f t="shared" si="12"/>
        <v>126.1553579830679</v>
      </c>
      <c r="G104" s="4">
        <f t="shared" si="13"/>
        <v>944.30256359708915</v>
      </c>
      <c r="H104" s="4">
        <f t="shared" si="8"/>
        <v>28168.472355572427</v>
      </c>
      <c r="I104" s="26">
        <f t="shared" si="9"/>
        <v>0.28168472355572427</v>
      </c>
      <c r="K104" s="49">
        <v>5.1999999999999998E-2</v>
      </c>
    </row>
    <row r="105" spans="1:11" ht="16.05" customHeight="1" x14ac:dyDescent="0.25">
      <c r="A105" s="48">
        <f t="shared" si="14"/>
        <v>46477</v>
      </c>
      <c r="B105" s="45" t="str">
        <f t="shared" si="10"/>
        <v>A105</v>
      </c>
      <c r="C105" s="46">
        <v>93</v>
      </c>
      <c r="D105" s="4">
        <f t="shared" si="11"/>
        <v>28168.472355572427</v>
      </c>
      <c r="E105" s="4">
        <f t="shared" si="15"/>
        <v>1070.4579215801573</v>
      </c>
      <c r="F105" s="4">
        <f t="shared" si="12"/>
        <v>122.06338020748051</v>
      </c>
      <c r="G105" s="4">
        <f t="shared" si="13"/>
        <v>948.39454137267683</v>
      </c>
      <c r="H105" s="4">
        <f t="shared" si="8"/>
        <v>27220.077814199751</v>
      </c>
      <c r="I105" s="26">
        <f t="shared" si="9"/>
        <v>0.2722007781419975</v>
      </c>
      <c r="K105" s="49">
        <v>5.1999999999999998E-2</v>
      </c>
    </row>
    <row r="106" spans="1:11" ht="16.05" customHeight="1" x14ac:dyDescent="0.25">
      <c r="A106" s="48">
        <f t="shared" si="14"/>
        <v>46507</v>
      </c>
      <c r="B106" s="45" t="str">
        <f t="shared" si="10"/>
        <v>A106</v>
      </c>
      <c r="C106" s="46">
        <v>94</v>
      </c>
      <c r="D106" s="4">
        <f t="shared" si="11"/>
        <v>27220.077814199751</v>
      </c>
      <c r="E106" s="4">
        <f t="shared" si="15"/>
        <v>1070.4579215801573</v>
      </c>
      <c r="F106" s="4">
        <f t="shared" si="12"/>
        <v>117.95367052819891</v>
      </c>
      <c r="G106" s="4">
        <f t="shared" si="13"/>
        <v>952.50425105195836</v>
      </c>
      <c r="H106" s="4">
        <f t="shared" si="8"/>
        <v>26267.573563147791</v>
      </c>
      <c r="I106" s="26">
        <f t="shared" si="9"/>
        <v>0.26267573563147789</v>
      </c>
      <c r="K106" s="49">
        <v>5.1999999999999998E-2</v>
      </c>
    </row>
    <row r="107" spans="1:11" ht="16.05" customHeight="1" x14ac:dyDescent="0.25">
      <c r="A107" s="48">
        <f t="shared" si="14"/>
        <v>46538</v>
      </c>
      <c r="B107" s="45" t="str">
        <f t="shared" si="10"/>
        <v>A107</v>
      </c>
      <c r="C107" s="46">
        <v>95</v>
      </c>
      <c r="D107" s="4">
        <f t="shared" si="11"/>
        <v>26267.573563147791</v>
      </c>
      <c r="E107" s="4">
        <f t="shared" si="15"/>
        <v>1070.4579215801573</v>
      </c>
      <c r="F107" s="4">
        <f t="shared" si="12"/>
        <v>113.82615210697377</v>
      </c>
      <c r="G107" s="4">
        <f t="shared" si="13"/>
        <v>956.63176947318357</v>
      </c>
      <c r="H107" s="4">
        <f t="shared" si="8"/>
        <v>25310.941793674607</v>
      </c>
      <c r="I107" s="26">
        <f t="shared" si="9"/>
        <v>0.25310941793674607</v>
      </c>
      <c r="K107" s="49">
        <v>5.1999999999999998E-2</v>
      </c>
    </row>
    <row r="108" spans="1:11" ht="16.05" customHeight="1" x14ac:dyDescent="0.25">
      <c r="A108" s="48">
        <f t="shared" si="14"/>
        <v>46568</v>
      </c>
      <c r="B108" s="45" t="str">
        <f t="shared" si="10"/>
        <v>A108</v>
      </c>
      <c r="C108" s="46">
        <v>96</v>
      </c>
      <c r="D108" s="4">
        <f t="shared" si="11"/>
        <v>25310.941793674607</v>
      </c>
      <c r="E108" s="4">
        <f t="shared" si="15"/>
        <v>1070.4579215801573</v>
      </c>
      <c r="F108" s="4">
        <f t="shared" si="12"/>
        <v>109.68074777258995</v>
      </c>
      <c r="G108" s="4">
        <f t="shared" si="13"/>
        <v>960.77717380756735</v>
      </c>
      <c r="H108" s="4">
        <f t="shared" si="8"/>
        <v>24350.164619867039</v>
      </c>
      <c r="I108" s="26">
        <f t="shared" si="9"/>
        <v>0.24350164619867037</v>
      </c>
      <c r="K108" s="49">
        <v>5.1999999999999998E-2</v>
      </c>
    </row>
    <row r="109" spans="1:11" ht="16.05" customHeight="1" x14ac:dyDescent="0.25">
      <c r="A109" s="48">
        <f t="shared" si="14"/>
        <v>46599</v>
      </c>
      <c r="B109" s="45" t="str">
        <f t="shared" si="10"/>
        <v>A109</v>
      </c>
      <c r="C109" s="46">
        <v>97</v>
      </c>
      <c r="D109" s="4">
        <f t="shared" si="11"/>
        <v>24350.164619867039</v>
      </c>
      <c r="E109" s="4">
        <f t="shared" si="15"/>
        <v>1070.4579215801573</v>
      </c>
      <c r="F109" s="4">
        <f t="shared" si="12"/>
        <v>105.51738001942384</v>
      </c>
      <c r="G109" s="4">
        <f t="shared" si="13"/>
        <v>964.94054156073344</v>
      </c>
      <c r="H109" s="4">
        <f t="shared" si="8"/>
        <v>23385.224078306306</v>
      </c>
      <c r="I109" s="26">
        <f t="shared" si="9"/>
        <v>0.23385224078306308</v>
      </c>
      <c r="K109" s="49">
        <v>5.1999999999999998E-2</v>
      </c>
    </row>
    <row r="110" spans="1:11" ht="16.05" customHeight="1" x14ac:dyDescent="0.25">
      <c r="A110" s="48">
        <f t="shared" si="14"/>
        <v>46630</v>
      </c>
      <c r="B110" s="45" t="str">
        <f t="shared" si="10"/>
        <v>A110</v>
      </c>
      <c r="C110" s="46">
        <v>98</v>
      </c>
      <c r="D110" s="4">
        <f t="shared" si="11"/>
        <v>23385.224078306306</v>
      </c>
      <c r="E110" s="4">
        <f t="shared" si="15"/>
        <v>1070.4579215801573</v>
      </c>
      <c r="F110" s="4">
        <f t="shared" si="12"/>
        <v>101.335971005994</v>
      </c>
      <c r="G110" s="4">
        <f t="shared" si="13"/>
        <v>969.12195057416329</v>
      </c>
      <c r="H110" s="4">
        <f t="shared" si="8"/>
        <v>22416.102127732142</v>
      </c>
      <c r="I110" s="26">
        <f t="shared" si="9"/>
        <v>0.2241610212773214</v>
      </c>
      <c r="K110" s="49">
        <v>5.1999999999999998E-2</v>
      </c>
    </row>
    <row r="111" spans="1:11" ht="16.05" customHeight="1" x14ac:dyDescent="0.25">
      <c r="A111" s="48">
        <f t="shared" si="14"/>
        <v>46660</v>
      </c>
      <c r="B111" s="45" t="str">
        <f t="shared" si="10"/>
        <v>A111</v>
      </c>
      <c r="C111" s="46">
        <v>99</v>
      </c>
      <c r="D111" s="4">
        <f t="shared" si="11"/>
        <v>22416.102127732142</v>
      </c>
      <c r="E111" s="4">
        <f t="shared" si="15"/>
        <v>1070.4579215801573</v>
      </c>
      <c r="F111" s="4">
        <f t="shared" si="12"/>
        <v>97.136442553505944</v>
      </c>
      <c r="G111" s="4">
        <f t="shared" si="13"/>
        <v>973.32147902665133</v>
      </c>
      <c r="H111" s="4">
        <f t="shared" si="8"/>
        <v>21442.780648705491</v>
      </c>
      <c r="I111" s="26">
        <f t="shared" si="9"/>
        <v>0.21442780648705492</v>
      </c>
      <c r="K111" s="49">
        <v>5.1999999999999998E-2</v>
      </c>
    </row>
    <row r="112" spans="1:11" ht="16.05" customHeight="1" x14ac:dyDescent="0.25">
      <c r="A112" s="48">
        <f t="shared" si="14"/>
        <v>46691</v>
      </c>
      <c r="B112" s="45" t="str">
        <f t="shared" si="10"/>
        <v>A112</v>
      </c>
      <c r="C112" s="46">
        <v>100</v>
      </c>
      <c r="D112" s="4">
        <f t="shared" si="11"/>
        <v>21442.780648705491</v>
      </c>
      <c r="E112" s="4">
        <f t="shared" si="15"/>
        <v>1070.4579215801568</v>
      </c>
      <c r="F112" s="4">
        <f t="shared" si="12"/>
        <v>92.918716144390444</v>
      </c>
      <c r="G112" s="4">
        <f t="shared" si="13"/>
        <v>977.53920543576635</v>
      </c>
      <c r="H112" s="4">
        <f t="shared" si="8"/>
        <v>20465.241443269726</v>
      </c>
      <c r="I112" s="26">
        <f t="shared" si="9"/>
        <v>0.20465241443269727</v>
      </c>
      <c r="K112" s="49">
        <v>5.1999999999999998E-2</v>
      </c>
    </row>
    <row r="113" spans="1:11" ht="16.05" customHeight="1" x14ac:dyDescent="0.25">
      <c r="A113" s="48">
        <f t="shared" si="14"/>
        <v>46721</v>
      </c>
      <c r="B113" s="45" t="str">
        <f t="shared" si="10"/>
        <v>A113</v>
      </c>
      <c r="C113" s="46">
        <v>101</v>
      </c>
      <c r="D113" s="4">
        <f t="shared" si="11"/>
        <v>20465.241443269726</v>
      </c>
      <c r="E113" s="4">
        <f t="shared" si="15"/>
        <v>1070.4579215801573</v>
      </c>
      <c r="F113" s="4">
        <f t="shared" si="12"/>
        <v>88.682712920835471</v>
      </c>
      <c r="G113" s="4">
        <f t="shared" si="13"/>
        <v>981.77520865932183</v>
      </c>
      <c r="H113" s="4">
        <f t="shared" si="8"/>
        <v>19483.466234610405</v>
      </c>
      <c r="I113" s="26">
        <f t="shared" si="9"/>
        <v>0.19483466234610405</v>
      </c>
      <c r="K113" s="49">
        <v>5.1999999999999998E-2</v>
      </c>
    </row>
    <row r="114" spans="1:11" ht="16.05" customHeight="1" x14ac:dyDescent="0.25">
      <c r="A114" s="48">
        <f t="shared" si="14"/>
        <v>46752</v>
      </c>
      <c r="B114" s="45" t="str">
        <f t="shared" si="10"/>
        <v>A114</v>
      </c>
      <c r="C114" s="46">
        <v>102</v>
      </c>
      <c r="D114" s="4">
        <f t="shared" si="11"/>
        <v>19483.466234610405</v>
      </c>
      <c r="E114" s="4">
        <f t="shared" si="15"/>
        <v>1070.4579215801573</v>
      </c>
      <c r="F114" s="4">
        <f t="shared" si="12"/>
        <v>84.428353683311755</v>
      </c>
      <c r="G114" s="4">
        <f t="shared" si="13"/>
        <v>986.02956789684549</v>
      </c>
      <c r="H114" s="4">
        <f t="shared" si="8"/>
        <v>18497.436666713558</v>
      </c>
      <c r="I114" s="26">
        <f t="shared" si="9"/>
        <v>0.18497436666713557</v>
      </c>
      <c r="K114" s="49">
        <v>5.1999999999999998E-2</v>
      </c>
    </row>
    <row r="115" spans="1:11" ht="16.05" customHeight="1" x14ac:dyDescent="0.25">
      <c r="A115" s="48">
        <f t="shared" si="14"/>
        <v>46783</v>
      </c>
      <c r="B115" s="45" t="str">
        <f t="shared" si="10"/>
        <v>A115</v>
      </c>
      <c r="C115" s="46">
        <v>103</v>
      </c>
      <c r="D115" s="4">
        <f t="shared" si="11"/>
        <v>18497.436666713558</v>
      </c>
      <c r="E115" s="4">
        <f t="shared" si="15"/>
        <v>1070.4579215801571</v>
      </c>
      <c r="F115" s="4">
        <f t="shared" si="12"/>
        <v>80.155558889092077</v>
      </c>
      <c r="G115" s="4">
        <f t="shared" si="13"/>
        <v>990.30236269106501</v>
      </c>
      <c r="H115" s="4">
        <f t="shared" si="8"/>
        <v>17507.134304022493</v>
      </c>
      <c r="I115" s="26">
        <f t="shared" si="9"/>
        <v>0.17507134304022492</v>
      </c>
      <c r="K115" s="49">
        <v>5.1999999999999998E-2</v>
      </c>
    </row>
    <row r="116" spans="1:11" ht="16.05" customHeight="1" x14ac:dyDescent="0.25">
      <c r="A116" s="48">
        <f t="shared" si="14"/>
        <v>46812</v>
      </c>
      <c r="B116" s="45" t="str">
        <f t="shared" si="10"/>
        <v>A116</v>
      </c>
      <c r="C116" s="46">
        <v>104</v>
      </c>
      <c r="D116" s="4">
        <f t="shared" si="11"/>
        <v>17507.134304022493</v>
      </c>
      <c r="E116" s="4">
        <f t="shared" si="15"/>
        <v>1070.4579215801571</v>
      </c>
      <c r="F116" s="4">
        <f t="shared" si="12"/>
        <v>75.864248650764139</v>
      </c>
      <c r="G116" s="4">
        <f t="shared" si="13"/>
        <v>994.59367292939294</v>
      </c>
      <c r="H116" s="4">
        <f t="shared" si="8"/>
        <v>16512.540631093099</v>
      </c>
      <c r="I116" s="26">
        <f t="shared" si="9"/>
        <v>0.16512540631093101</v>
      </c>
      <c r="K116" s="49">
        <v>5.1999999999999998E-2</v>
      </c>
    </row>
    <row r="117" spans="1:11" ht="16.05" customHeight="1" x14ac:dyDescent="0.25">
      <c r="A117" s="48">
        <f t="shared" si="14"/>
        <v>46843</v>
      </c>
      <c r="B117" s="45" t="str">
        <f t="shared" si="10"/>
        <v>A117</v>
      </c>
      <c r="C117" s="46">
        <v>105</v>
      </c>
      <c r="D117" s="4">
        <f t="shared" si="11"/>
        <v>16512.540631093099</v>
      </c>
      <c r="E117" s="4">
        <f t="shared" si="15"/>
        <v>1070.4579215801573</v>
      </c>
      <c r="F117" s="4">
        <f t="shared" si="12"/>
        <v>71.554342734736764</v>
      </c>
      <c r="G117" s="4">
        <f t="shared" si="13"/>
        <v>998.9035788454205</v>
      </c>
      <c r="H117" s="4">
        <f t="shared" si="8"/>
        <v>15513.637052247679</v>
      </c>
      <c r="I117" s="26">
        <f t="shared" si="9"/>
        <v>0.15513637052247678</v>
      </c>
      <c r="K117" s="49">
        <v>5.1999999999999998E-2</v>
      </c>
    </row>
    <row r="118" spans="1:11" ht="16.05" customHeight="1" x14ac:dyDescent="0.25">
      <c r="A118" s="48">
        <f t="shared" si="14"/>
        <v>46873</v>
      </c>
      <c r="B118" s="45" t="str">
        <f t="shared" si="10"/>
        <v>A118</v>
      </c>
      <c r="C118" s="46">
        <v>106</v>
      </c>
      <c r="D118" s="4">
        <f t="shared" si="11"/>
        <v>15513.637052247679</v>
      </c>
      <c r="E118" s="4">
        <f t="shared" si="15"/>
        <v>1070.4579215801573</v>
      </c>
      <c r="F118" s="4">
        <f t="shared" si="12"/>
        <v>67.225760559739939</v>
      </c>
      <c r="G118" s="4">
        <f t="shared" si="13"/>
        <v>1003.2321610204174</v>
      </c>
      <c r="H118" s="4">
        <f t="shared" si="8"/>
        <v>14510.404891227261</v>
      </c>
      <c r="I118" s="26">
        <f t="shared" si="9"/>
        <v>0.1451040489122726</v>
      </c>
      <c r="K118" s="49">
        <v>5.1999999999999998E-2</v>
      </c>
    </row>
    <row r="119" spans="1:11" ht="16.05" customHeight="1" x14ac:dyDescent="0.25">
      <c r="A119" s="48">
        <f t="shared" si="14"/>
        <v>46904</v>
      </c>
      <c r="B119" s="45" t="str">
        <f t="shared" si="10"/>
        <v>A119</v>
      </c>
      <c r="C119" s="46">
        <v>107</v>
      </c>
      <c r="D119" s="4">
        <f t="shared" si="11"/>
        <v>14510.404891227261</v>
      </c>
      <c r="E119" s="4">
        <f t="shared" si="15"/>
        <v>1070.4579215801571</v>
      </c>
      <c r="F119" s="4">
        <f t="shared" si="12"/>
        <v>62.878421195318133</v>
      </c>
      <c r="G119" s="4">
        <f t="shared" si="13"/>
        <v>1007.579500384839</v>
      </c>
      <c r="H119" s="4">
        <f t="shared" si="8"/>
        <v>13502.825390842421</v>
      </c>
      <c r="I119" s="26">
        <f t="shared" si="9"/>
        <v>0.13502825390842421</v>
      </c>
      <c r="K119" s="49">
        <v>5.1999999999999998E-2</v>
      </c>
    </row>
    <row r="120" spans="1:11" ht="16.05" customHeight="1" x14ac:dyDescent="0.25">
      <c r="A120" s="48">
        <f t="shared" si="14"/>
        <v>46934</v>
      </c>
      <c r="B120" s="45" t="str">
        <f t="shared" si="10"/>
        <v>A120</v>
      </c>
      <c r="C120" s="46">
        <v>108</v>
      </c>
      <c r="D120" s="4">
        <f t="shared" si="11"/>
        <v>13502.825390842421</v>
      </c>
      <c r="E120" s="4">
        <f t="shared" si="15"/>
        <v>1070.4579215801571</v>
      </c>
      <c r="F120" s="4">
        <f t="shared" si="12"/>
        <v>58.51224336031715</v>
      </c>
      <c r="G120" s="4">
        <f t="shared" si="13"/>
        <v>1011.9456782198399</v>
      </c>
      <c r="H120" s="4">
        <f t="shared" si="8"/>
        <v>12490.879712622582</v>
      </c>
      <c r="I120" s="26">
        <f t="shared" si="9"/>
        <v>0.12490879712622582</v>
      </c>
      <c r="K120" s="49">
        <v>5.1999999999999998E-2</v>
      </c>
    </row>
    <row r="121" spans="1:11" ht="16.05" customHeight="1" x14ac:dyDescent="0.25">
      <c r="A121" s="48">
        <f t="shared" si="14"/>
        <v>46965</v>
      </c>
      <c r="B121" s="45" t="str">
        <f t="shared" si="10"/>
        <v>A121</v>
      </c>
      <c r="C121" s="46">
        <v>109</v>
      </c>
      <c r="D121" s="4">
        <f t="shared" si="11"/>
        <v>12490.879712622582</v>
      </c>
      <c r="E121" s="4">
        <f t="shared" si="15"/>
        <v>1070.4579215801568</v>
      </c>
      <c r="F121" s="4">
        <f t="shared" si="12"/>
        <v>54.127145421364524</v>
      </c>
      <c r="G121" s="4">
        <f t="shared" si="13"/>
        <v>1016.3307761587923</v>
      </c>
      <c r="H121" s="4">
        <f t="shared" si="8"/>
        <v>11474.548936463789</v>
      </c>
      <c r="I121" s="26">
        <f t="shared" si="9"/>
        <v>0.11474548936463788</v>
      </c>
      <c r="K121" s="49">
        <v>5.1999999999999998E-2</v>
      </c>
    </row>
    <row r="122" spans="1:11" ht="16.05" customHeight="1" x14ac:dyDescent="0.25">
      <c r="A122" s="48">
        <f t="shared" si="14"/>
        <v>46996</v>
      </c>
      <c r="B122" s="45" t="str">
        <f t="shared" si="10"/>
        <v>A122</v>
      </c>
      <c r="C122" s="46">
        <v>110</v>
      </c>
      <c r="D122" s="4">
        <f t="shared" si="11"/>
        <v>11474.548936463789</v>
      </c>
      <c r="E122" s="4">
        <f t="shared" si="15"/>
        <v>1070.4579215801568</v>
      </c>
      <c r="F122" s="4">
        <f t="shared" si="12"/>
        <v>49.723045391343078</v>
      </c>
      <c r="G122" s="4">
        <f t="shared" si="13"/>
        <v>1020.7348761888138</v>
      </c>
      <c r="H122" s="4">
        <f t="shared" si="8"/>
        <v>10453.814060274975</v>
      </c>
      <c r="I122" s="26">
        <f t="shared" si="9"/>
        <v>0.10453814060274975</v>
      </c>
      <c r="K122" s="49">
        <v>5.1999999999999998E-2</v>
      </c>
    </row>
    <row r="123" spans="1:11" ht="16.05" customHeight="1" x14ac:dyDescent="0.25">
      <c r="A123" s="48">
        <f t="shared" si="14"/>
        <v>47026</v>
      </c>
      <c r="B123" s="45" t="str">
        <f t="shared" si="10"/>
        <v>A123</v>
      </c>
      <c r="C123" s="46">
        <v>111</v>
      </c>
      <c r="D123" s="4">
        <f t="shared" si="11"/>
        <v>10453.814060274975</v>
      </c>
      <c r="E123" s="4">
        <f t="shared" si="15"/>
        <v>1070.4579215801571</v>
      </c>
      <c r="F123" s="4">
        <f t="shared" si="12"/>
        <v>45.299860927858226</v>
      </c>
      <c r="G123" s="4">
        <f t="shared" si="13"/>
        <v>1025.1580606522989</v>
      </c>
      <c r="H123" s="4">
        <f t="shared" si="8"/>
        <v>9428.655999622677</v>
      </c>
      <c r="I123" s="26">
        <f t="shared" si="9"/>
        <v>9.4286559996226774E-2</v>
      </c>
      <c r="K123" s="49">
        <v>5.1999999999999998E-2</v>
      </c>
    </row>
    <row r="124" spans="1:11" ht="16.05" customHeight="1" x14ac:dyDescent="0.25">
      <c r="A124" s="48">
        <f t="shared" si="14"/>
        <v>47057</v>
      </c>
      <c r="B124" s="45" t="str">
        <f t="shared" si="10"/>
        <v>A124</v>
      </c>
      <c r="C124" s="46">
        <v>112</v>
      </c>
      <c r="D124" s="4">
        <f t="shared" si="11"/>
        <v>9428.655999622677</v>
      </c>
      <c r="E124" s="4">
        <f t="shared" si="15"/>
        <v>1070.4579215801573</v>
      </c>
      <c r="F124" s="4">
        <f t="shared" si="12"/>
        <v>40.85750933169826</v>
      </c>
      <c r="G124" s="4">
        <f t="shared" si="13"/>
        <v>1029.600412248459</v>
      </c>
      <c r="H124" s="4">
        <f t="shared" si="8"/>
        <v>8399.0555873742178</v>
      </c>
      <c r="I124" s="26">
        <f t="shared" si="9"/>
        <v>8.3990555873742184E-2</v>
      </c>
      <c r="K124" s="49">
        <v>5.1999999999999998E-2</v>
      </c>
    </row>
    <row r="125" spans="1:11" ht="16.05" customHeight="1" x14ac:dyDescent="0.25">
      <c r="A125" s="48">
        <f t="shared" si="14"/>
        <v>47087</v>
      </c>
      <c r="B125" s="45" t="str">
        <f t="shared" si="10"/>
        <v>A125</v>
      </c>
      <c r="C125" s="46">
        <v>113</v>
      </c>
      <c r="D125" s="4">
        <f t="shared" si="11"/>
        <v>8399.0555873742178</v>
      </c>
      <c r="E125" s="4">
        <f t="shared" si="15"/>
        <v>1070.4579215801571</v>
      </c>
      <c r="F125" s="4">
        <f t="shared" si="12"/>
        <v>36.395907545288274</v>
      </c>
      <c r="G125" s="4">
        <f t="shared" si="13"/>
        <v>1034.0620140348688</v>
      </c>
      <c r="H125" s="4">
        <f t="shared" si="8"/>
        <v>7364.9935733393486</v>
      </c>
      <c r="I125" s="26">
        <f t="shared" si="9"/>
        <v>7.3649935733393485E-2</v>
      </c>
      <c r="K125" s="49">
        <v>5.1999999999999998E-2</v>
      </c>
    </row>
    <row r="126" spans="1:11" ht="16.05" customHeight="1" x14ac:dyDescent="0.25">
      <c r="A126" s="48">
        <f t="shared" si="14"/>
        <v>47118</v>
      </c>
      <c r="B126" s="45" t="str">
        <f t="shared" si="10"/>
        <v>A126</v>
      </c>
      <c r="C126" s="46">
        <v>114</v>
      </c>
      <c r="D126" s="4">
        <f t="shared" si="11"/>
        <v>7364.9935733393486</v>
      </c>
      <c r="E126" s="4">
        <f t="shared" si="15"/>
        <v>1070.4579215801571</v>
      </c>
      <c r="F126" s="4">
        <f t="shared" si="12"/>
        <v>31.914972151137178</v>
      </c>
      <c r="G126" s="4">
        <f t="shared" si="13"/>
        <v>1038.5429494290199</v>
      </c>
      <c r="H126" s="4">
        <f t="shared" si="8"/>
        <v>6326.4506239103284</v>
      </c>
      <c r="I126" s="26">
        <f t="shared" si="9"/>
        <v>6.3264506239103291E-2</v>
      </c>
      <c r="K126" s="49">
        <v>5.1999999999999998E-2</v>
      </c>
    </row>
    <row r="127" spans="1:11" ht="16.05" customHeight="1" x14ac:dyDescent="0.25">
      <c r="A127" s="48">
        <f t="shared" si="14"/>
        <v>47149</v>
      </c>
      <c r="B127" s="45" t="str">
        <f t="shared" si="10"/>
        <v>A127</v>
      </c>
      <c r="C127" s="46">
        <v>115</v>
      </c>
      <c r="D127" s="4">
        <f t="shared" si="11"/>
        <v>6326.4506239103284</v>
      </c>
      <c r="E127" s="4">
        <f t="shared" si="15"/>
        <v>1070.4579215801566</v>
      </c>
      <c r="F127" s="4">
        <f t="shared" si="12"/>
        <v>27.414619370278089</v>
      </c>
      <c r="G127" s="4">
        <f t="shared" si="13"/>
        <v>1043.0433022098784</v>
      </c>
      <c r="H127" s="4">
        <f t="shared" si="8"/>
        <v>5283.4073217004498</v>
      </c>
      <c r="I127" s="26">
        <f t="shared" si="9"/>
        <v>5.28340732170045E-2</v>
      </c>
      <c r="K127" s="49">
        <v>5.1999999999999998E-2</v>
      </c>
    </row>
    <row r="128" spans="1:11" ht="16.05" customHeight="1" x14ac:dyDescent="0.25">
      <c r="A128" s="48">
        <f t="shared" si="14"/>
        <v>47177</v>
      </c>
      <c r="B128" s="45" t="str">
        <f t="shared" si="10"/>
        <v>A128</v>
      </c>
      <c r="C128" s="46">
        <v>116</v>
      </c>
      <c r="D128" s="4">
        <f t="shared" si="11"/>
        <v>5283.4073217004498</v>
      </c>
      <c r="E128" s="4">
        <f t="shared" si="15"/>
        <v>1070.4579215801566</v>
      </c>
      <c r="F128" s="4">
        <f t="shared" si="12"/>
        <v>22.894765060701946</v>
      </c>
      <c r="G128" s="4">
        <f t="shared" si="13"/>
        <v>1047.5631565194547</v>
      </c>
      <c r="H128" s="4">
        <f t="shared" si="8"/>
        <v>4235.8441651809953</v>
      </c>
      <c r="I128" s="26">
        <f t="shared" si="9"/>
        <v>4.235844165180995E-2</v>
      </c>
      <c r="K128" s="49">
        <v>5.1999999999999998E-2</v>
      </c>
    </row>
    <row r="129" spans="1:11" ht="16.05" customHeight="1" x14ac:dyDescent="0.25">
      <c r="A129" s="48">
        <f t="shared" si="14"/>
        <v>47208</v>
      </c>
      <c r="B129" s="45" t="str">
        <f t="shared" si="10"/>
        <v>A129</v>
      </c>
      <c r="C129" s="46">
        <v>117</v>
      </c>
      <c r="D129" s="4">
        <f t="shared" si="11"/>
        <v>4235.8441651809953</v>
      </c>
      <c r="E129" s="4">
        <f t="shared" si="15"/>
        <v>1070.4579215801568</v>
      </c>
      <c r="F129" s="4">
        <f t="shared" si="12"/>
        <v>18.355324715784313</v>
      </c>
      <c r="G129" s="4">
        <f t="shared" si="13"/>
        <v>1052.1025968643726</v>
      </c>
      <c r="H129" s="4">
        <f t="shared" si="8"/>
        <v>3183.7415683166228</v>
      </c>
      <c r="I129" s="26">
        <f t="shared" si="9"/>
        <v>3.1837415683166226E-2</v>
      </c>
      <c r="K129" s="49">
        <v>5.1999999999999998E-2</v>
      </c>
    </row>
    <row r="130" spans="1:11" ht="16.05" customHeight="1" x14ac:dyDescent="0.25">
      <c r="A130" s="48">
        <f t="shared" si="14"/>
        <v>47238</v>
      </c>
      <c r="B130" s="45" t="str">
        <f t="shared" si="10"/>
        <v>A130</v>
      </c>
      <c r="C130" s="46">
        <v>118</v>
      </c>
      <c r="D130" s="4">
        <f t="shared" si="11"/>
        <v>3183.7415683166228</v>
      </c>
      <c r="E130" s="4">
        <f t="shared" si="15"/>
        <v>1070.4579215801568</v>
      </c>
      <c r="F130" s="4">
        <f t="shared" si="12"/>
        <v>13.796213462705365</v>
      </c>
      <c r="G130" s="4">
        <f t="shared" si="13"/>
        <v>1056.6617081174516</v>
      </c>
      <c r="H130" s="4">
        <f t="shared" si="8"/>
        <v>2127.079860199171</v>
      </c>
      <c r="I130" s="26">
        <f t="shared" si="9"/>
        <v>2.127079860199171E-2</v>
      </c>
      <c r="K130" s="49">
        <v>5.1999999999999998E-2</v>
      </c>
    </row>
    <row r="131" spans="1:11" ht="16.05" customHeight="1" x14ac:dyDescent="0.25">
      <c r="A131" s="48">
        <f t="shared" si="14"/>
        <v>47269</v>
      </c>
      <c r="B131" s="45" t="str">
        <f t="shared" si="10"/>
        <v>A131</v>
      </c>
      <c r="C131" s="46">
        <v>119</v>
      </c>
      <c r="D131" s="4">
        <f t="shared" si="11"/>
        <v>2127.079860199171</v>
      </c>
      <c r="E131" s="4">
        <f t="shared" si="15"/>
        <v>1070.4579215801568</v>
      </c>
      <c r="F131" s="4">
        <f t="shared" si="12"/>
        <v>9.2173460608630737</v>
      </c>
      <c r="G131" s="4">
        <f t="shared" si="13"/>
        <v>1061.2405755192938</v>
      </c>
      <c r="H131" s="4">
        <f t="shared" si="8"/>
        <v>1065.8392846798772</v>
      </c>
      <c r="I131" s="26">
        <f t="shared" si="9"/>
        <v>1.0658392846798773E-2</v>
      </c>
      <c r="K131" s="49">
        <v>5.1999999999999998E-2</v>
      </c>
    </row>
    <row r="132" spans="1:11" ht="16.05" customHeight="1" x14ac:dyDescent="0.25">
      <c r="A132" s="48">
        <f t="shared" si="14"/>
        <v>47299</v>
      </c>
      <c r="B132" s="45" t="str">
        <f t="shared" si="10"/>
        <v>A132</v>
      </c>
      <c r="C132" s="46">
        <v>120</v>
      </c>
      <c r="D132" s="4">
        <f t="shared" si="11"/>
        <v>1065.8392846798772</v>
      </c>
      <c r="E132" s="4">
        <f t="shared" si="15"/>
        <v>1070.4579215801568</v>
      </c>
      <c r="F132" s="4">
        <f t="shared" si="12"/>
        <v>4.6186369002794683</v>
      </c>
      <c r="G132" s="4">
        <f t="shared" si="13"/>
        <v>1065.8392846798774</v>
      </c>
      <c r="H132" s="4">
        <f t="shared" si="8"/>
        <v>0</v>
      </c>
      <c r="I132" s="26">
        <f t="shared" si="9"/>
        <v>0</v>
      </c>
      <c r="K132" s="49">
        <v>5.1999999999999998E-2</v>
      </c>
    </row>
    <row r="133" spans="1:11" ht="16.05" customHeight="1" x14ac:dyDescent="0.25">
      <c r="A133" s="48">
        <f t="shared" si="14"/>
        <v>47330</v>
      </c>
      <c r="B133" s="45" t="str">
        <f t="shared" si="10"/>
        <v>A133</v>
      </c>
      <c r="C133" s="46">
        <v>121</v>
      </c>
      <c r="D133" s="4">
        <f t="shared" si="11"/>
        <v>0</v>
      </c>
      <c r="E133" s="4">
        <f t="shared" si="15"/>
        <v>0</v>
      </c>
      <c r="F133" s="4">
        <f t="shared" si="12"/>
        <v>0</v>
      </c>
      <c r="G133" s="4">
        <f t="shared" si="13"/>
        <v>0</v>
      </c>
      <c r="H133" s="4">
        <f t="shared" si="8"/>
        <v>0</v>
      </c>
      <c r="I133" s="26">
        <f t="shared" si="9"/>
        <v>0</v>
      </c>
      <c r="K133" s="49">
        <v>5.1999999999999998E-2</v>
      </c>
    </row>
    <row r="134" spans="1:11" ht="16.05" customHeight="1" x14ac:dyDescent="0.25">
      <c r="A134" s="48">
        <f t="shared" si="14"/>
        <v>47361</v>
      </c>
      <c r="B134" s="45" t="str">
        <f t="shared" si="10"/>
        <v>A134</v>
      </c>
      <c r="C134" s="46">
        <v>122</v>
      </c>
      <c r="D134" s="4">
        <f t="shared" si="11"/>
        <v>0</v>
      </c>
      <c r="E134" s="4">
        <f t="shared" si="15"/>
        <v>0</v>
      </c>
      <c r="F134" s="4">
        <f t="shared" si="12"/>
        <v>0</v>
      </c>
      <c r="G134" s="4">
        <f t="shared" si="13"/>
        <v>0</v>
      </c>
      <c r="H134" s="4">
        <f t="shared" si="8"/>
        <v>0</v>
      </c>
      <c r="I134" s="26">
        <f t="shared" si="9"/>
        <v>0</v>
      </c>
      <c r="K134" s="49">
        <v>5.1999999999999998E-2</v>
      </c>
    </row>
    <row r="135" spans="1:11" ht="16.05" customHeight="1" x14ac:dyDescent="0.25">
      <c r="A135" s="48">
        <f t="shared" si="14"/>
        <v>47391</v>
      </c>
      <c r="B135" s="45" t="str">
        <f t="shared" si="10"/>
        <v>A135</v>
      </c>
      <c r="C135" s="46">
        <v>123</v>
      </c>
      <c r="D135" s="4">
        <f t="shared" si="11"/>
        <v>0</v>
      </c>
      <c r="E135" s="4">
        <f t="shared" si="15"/>
        <v>0</v>
      </c>
      <c r="F135" s="4">
        <f t="shared" si="12"/>
        <v>0</v>
      </c>
      <c r="G135" s="4">
        <f t="shared" si="13"/>
        <v>0</v>
      </c>
      <c r="H135" s="4">
        <f t="shared" si="8"/>
        <v>0</v>
      </c>
      <c r="I135" s="26">
        <f t="shared" si="9"/>
        <v>0</v>
      </c>
      <c r="K135" s="49">
        <v>5.1999999999999998E-2</v>
      </c>
    </row>
    <row r="136" spans="1:11" ht="16.05" customHeight="1" x14ac:dyDescent="0.25">
      <c r="A136" s="48">
        <f t="shared" si="14"/>
        <v>47422</v>
      </c>
      <c r="B136" s="45" t="str">
        <f t="shared" si="10"/>
        <v>A136</v>
      </c>
      <c r="C136" s="46">
        <v>124</v>
      </c>
      <c r="D136" s="4">
        <f t="shared" si="11"/>
        <v>0</v>
      </c>
      <c r="E136" s="4">
        <f t="shared" si="15"/>
        <v>0</v>
      </c>
      <c r="F136" s="4">
        <f t="shared" si="12"/>
        <v>0</v>
      </c>
      <c r="G136" s="4">
        <f t="shared" si="13"/>
        <v>0</v>
      </c>
      <c r="H136" s="4">
        <f t="shared" si="8"/>
        <v>0</v>
      </c>
      <c r="I136" s="26">
        <f t="shared" si="9"/>
        <v>0</v>
      </c>
      <c r="K136" s="49">
        <v>5.1999999999999998E-2</v>
      </c>
    </row>
    <row r="137" spans="1:11" ht="16.05" customHeight="1" x14ac:dyDescent="0.25">
      <c r="A137" s="48">
        <f t="shared" si="14"/>
        <v>47452</v>
      </c>
      <c r="B137" s="45" t="str">
        <f t="shared" si="10"/>
        <v>A137</v>
      </c>
      <c r="C137" s="46">
        <v>125</v>
      </c>
      <c r="D137" s="4">
        <f t="shared" si="11"/>
        <v>0</v>
      </c>
      <c r="E137" s="4">
        <f t="shared" si="15"/>
        <v>0</v>
      </c>
      <c r="F137" s="4">
        <f t="shared" si="12"/>
        <v>0</v>
      </c>
      <c r="G137" s="4">
        <f t="shared" si="13"/>
        <v>0</v>
      </c>
      <c r="H137" s="4">
        <f t="shared" si="8"/>
        <v>0</v>
      </c>
      <c r="I137" s="26">
        <f t="shared" si="9"/>
        <v>0</v>
      </c>
      <c r="K137" s="49">
        <v>5.1999999999999998E-2</v>
      </c>
    </row>
    <row r="138" spans="1:11" ht="16.05" customHeight="1" x14ac:dyDescent="0.25">
      <c r="A138" s="48">
        <f t="shared" si="14"/>
        <v>47483</v>
      </c>
      <c r="B138" s="45" t="str">
        <f t="shared" si="10"/>
        <v>A138</v>
      </c>
      <c r="C138" s="46">
        <v>126</v>
      </c>
      <c r="D138" s="4">
        <f t="shared" si="11"/>
        <v>0</v>
      </c>
      <c r="E138" s="4">
        <f t="shared" si="15"/>
        <v>0</v>
      </c>
      <c r="F138" s="4">
        <f t="shared" si="12"/>
        <v>0</v>
      </c>
      <c r="G138" s="4">
        <f t="shared" si="13"/>
        <v>0</v>
      </c>
      <c r="H138" s="4">
        <f t="shared" si="8"/>
        <v>0</v>
      </c>
      <c r="I138" s="26">
        <f t="shared" si="9"/>
        <v>0</v>
      </c>
      <c r="K138" s="49">
        <v>5.1999999999999998E-2</v>
      </c>
    </row>
    <row r="139" spans="1:11" ht="16.05" customHeight="1" x14ac:dyDescent="0.25">
      <c r="A139" s="48">
        <f t="shared" si="14"/>
        <v>47514</v>
      </c>
      <c r="B139" s="45" t="str">
        <f t="shared" si="10"/>
        <v>A139</v>
      </c>
      <c r="C139" s="46">
        <v>127</v>
      </c>
      <c r="D139" s="4">
        <f t="shared" si="11"/>
        <v>0</v>
      </c>
      <c r="E139" s="4">
        <f t="shared" si="15"/>
        <v>0</v>
      </c>
      <c r="F139" s="4">
        <f t="shared" si="12"/>
        <v>0</v>
      </c>
      <c r="G139" s="4">
        <f t="shared" si="13"/>
        <v>0</v>
      </c>
      <c r="H139" s="4">
        <f t="shared" si="8"/>
        <v>0</v>
      </c>
      <c r="I139" s="26">
        <f t="shared" si="9"/>
        <v>0</v>
      </c>
      <c r="K139" s="49">
        <v>5.1999999999999998E-2</v>
      </c>
    </row>
    <row r="140" spans="1:11" ht="16.05" customHeight="1" x14ac:dyDescent="0.25">
      <c r="A140" s="48">
        <f t="shared" si="14"/>
        <v>47542</v>
      </c>
      <c r="B140" s="45" t="str">
        <f t="shared" si="10"/>
        <v>A140</v>
      </c>
      <c r="C140" s="46">
        <v>128</v>
      </c>
      <c r="D140" s="4">
        <f t="shared" si="11"/>
        <v>0</v>
      </c>
      <c r="E140" s="4">
        <f t="shared" si="15"/>
        <v>0</v>
      </c>
      <c r="F140" s="4">
        <f t="shared" si="12"/>
        <v>0</v>
      </c>
      <c r="G140" s="4">
        <f t="shared" si="13"/>
        <v>0</v>
      </c>
      <c r="H140" s="4">
        <f t="shared" si="8"/>
        <v>0</v>
      </c>
      <c r="I140" s="26">
        <f t="shared" si="9"/>
        <v>0</v>
      </c>
      <c r="K140" s="49">
        <v>5.1999999999999998E-2</v>
      </c>
    </row>
    <row r="141" spans="1:11" ht="16.05" customHeight="1" x14ac:dyDescent="0.25">
      <c r="A141" s="48">
        <f t="shared" si="14"/>
        <v>47573</v>
      </c>
      <c r="B141" s="45" t="str">
        <f t="shared" si="10"/>
        <v>A141</v>
      </c>
      <c r="C141" s="46">
        <v>129</v>
      </c>
      <c r="D141" s="4">
        <f t="shared" si="11"/>
        <v>0</v>
      </c>
      <c r="E141" s="4">
        <f t="shared" si="15"/>
        <v>0</v>
      </c>
      <c r="F141" s="4">
        <f t="shared" si="12"/>
        <v>0</v>
      </c>
      <c r="G141" s="4">
        <f t="shared" si="13"/>
        <v>0</v>
      </c>
      <c r="H141" s="4">
        <f t="shared" ref="H141:H204" si="16">D141-G141</f>
        <v>0</v>
      </c>
      <c r="I141" s="26">
        <f t="shared" ref="I141:I204" si="17">H141/$D$4</f>
        <v>0</v>
      </c>
      <c r="K141" s="49">
        <v>5.1999999999999998E-2</v>
      </c>
    </row>
    <row r="142" spans="1:11" ht="16.05" customHeight="1" x14ac:dyDescent="0.25">
      <c r="A142" s="48">
        <f t="shared" si="14"/>
        <v>47603</v>
      </c>
      <c r="B142" s="45" t="str">
        <f t="shared" ref="B142:B205" si="18">"A"&amp;ROW(A142)</f>
        <v>A142</v>
      </c>
      <c r="C142" s="46">
        <v>130</v>
      </c>
      <c r="D142" s="4">
        <f t="shared" ref="D142:D205" si="19">IF(ROUND(H141,0)&gt;0,H141,0)</f>
        <v>0</v>
      </c>
      <c r="E142" s="4">
        <f t="shared" si="15"/>
        <v>0</v>
      </c>
      <c r="F142" s="4">
        <f t="shared" ref="F142:F205" si="20">IF($D$6+1-C142&lt;=0,0,IF($D$9="Beginning",(D142-E142)*K142/12,D142*K142/12))</f>
        <v>0</v>
      </c>
      <c r="G142" s="4">
        <f t="shared" ref="G142:G205" si="21">IF(ROUND($D$6+1-C142,2)&lt;=0,0,E142-F142)</f>
        <v>0</v>
      </c>
      <c r="H142" s="4">
        <f t="shared" si="16"/>
        <v>0</v>
      </c>
      <c r="I142" s="26">
        <f t="shared" si="17"/>
        <v>0</v>
      </c>
      <c r="K142" s="49">
        <v>5.1999999999999998E-2</v>
      </c>
    </row>
    <row r="143" spans="1:11" ht="16.05" customHeight="1" x14ac:dyDescent="0.25">
      <c r="A143" s="48">
        <f t="shared" ref="A143:A206" si="22">DATE(YEAR(A142),MONTH(A142)+2,1-1)</f>
        <v>47634</v>
      </c>
      <c r="B143" s="45" t="str">
        <f t="shared" si="18"/>
        <v>A143</v>
      </c>
      <c r="C143" s="46">
        <v>131</v>
      </c>
      <c r="D143" s="4">
        <f t="shared" si="19"/>
        <v>0</v>
      </c>
      <c r="E143" s="4">
        <f t="shared" ref="E143:E206" si="23">IF($D$6+1-C143&lt;=0,0,IF($D$9="Beginning",PMT(K142/12,$D$6+1-C143,-(D142-E142),-PV(K142/12,1,0,$D$10),0),PMT(K143/12,$D$6+1-C143,-D143,$D$10,0)))</f>
        <v>0</v>
      </c>
      <c r="F143" s="4">
        <f t="shared" si="20"/>
        <v>0</v>
      </c>
      <c r="G143" s="4">
        <f t="shared" si="21"/>
        <v>0</v>
      </c>
      <c r="H143" s="4">
        <f t="shared" si="16"/>
        <v>0</v>
      </c>
      <c r="I143" s="26">
        <f t="shared" si="17"/>
        <v>0</v>
      </c>
      <c r="K143" s="49">
        <v>5.1999999999999998E-2</v>
      </c>
    </row>
    <row r="144" spans="1:11" ht="16.05" customHeight="1" x14ac:dyDescent="0.25">
      <c r="A144" s="48">
        <f t="shared" si="22"/>
        <v>47664</v>
      </c>
      <c r="B144" s="45" t="str">
        <f t="shared" si="18"/>
        <v>A144</v>
      </c>
      <c r="C144" s="46">
        <v>132</v>
      </c>
      <c r="D144" s="4">
        <f t="shared" si="19"/>
        <v>0</v>
      </c>
      <c r="E144" s="4">
        <f t="shared" si="23"/>
        <v>0</v>
      </c>
      <c r="F144" s="4">
        <f t="shared" si="20"/>
        <v>0</v>
      </c>
      <c r="G144" s="4">
        <f t="shared" si="21"/>
        <v>0</v>
      </c>
      <c r="H144" s="4">
        <f t="shared" si="16"/>
        <v>0</v>
      </c>
      <c r="I144" s="26">
        <f t="shared" si="17"/>
        <v>0</v>
      </c>
      <c r="K144" s="49">
        <v>5.1999999999999998E-2</v>
      </c>
    </row>
    <row r="145" spans="1:11" ht="16.05" customHeight="1" x14ac:dyDescent="0.25">
      <c r="A145" s="48">
        <f t="shared" si="22"/>
        <v>47695</v>
      </c>
      <c r="B145" s="45" t="str">
        <f t="shared" si="18"/>
        <v>A145</v>
      </c>
      <c r="C145" s="46">
        <v>133</v>
      </c>
      <c r="D145" s="4">
        <f t="shared" si="19"/>
        <v>0</v>
      </c>
      <c r="E145" s="4">
        <f t="shared" si="23"/>
        <v>0</v>
      </c>
      <c r="F145" s="4">
        <f t="shared" si="20"/>
        <v>0</v>
      </c>
      <c r="G145" s="4">
        <f t="shared" si="21"/>
        <v>0</v>
      </c>
      <c r="H145" s="4">
        <f t="shared" si="16"/>
        <v>0</v>
      </c>
      <c r="I145" s="26">
        <f t="shared" si="17"/>
        <v>0</v>
      </c>
      <c r="K145" s="49">
        <v>5.1999999999999998E-2</v>
      </c>
    </row>
    <row r="146" spans="1:11" ht="16.05" customHeight="1" x14ac:dyDescent="0.25">
      <c r="A146" s="48">
        <f t="shared" si="22"/>
        <v>47726</v>
      </c>
      <c r="B146" s="45" t="str">
        <f t="shared" si="18"/>
        <v>A146</v>
      </c>
      <c r="C146" s="46">
        <v>134</v>
      </c>
      <c r="D146" s="4">
        <f t="shared" si="19"/>
        <v>0</v>
      </c>
      <c r="E146" s="4">
        <f t="shared" si="23"/>
        <v>0</v>
      </c>
      <c r="F146" s="4">
        <f t="shared" si="20"/>
        <v>0</v>
      </c>
      <c r="G146" s="4">
        <f t="shared" si="21"/>
        <v>0</v>
      </c>
      <c r="H146" s="4">
        <f t="shared" si="16"/>
        <v>0</v>
      </c>
      <c r="I146" s="26">
        <f t="shared" si="17"/>
        <v>0</v>
      </c>
      <c r="K146" s="49">
        <v>5.1999999999999998E-2</v>
      </c>
    </row>
    <row r="147" spans="1:11" ht="16.05" customHeight="1" x14ac:dyDescent="0.25">
      <c r="A147" s="48">
        <f t="shared" si="22"/>
        <v>47756</v>
      </c>
      <c r="B147" s="45" t="str">
        <f t="shared" si="18"/>
        <v>A147</v>
      </c>
      <c r="C147" s="46">
        <v>135</v>
      </c>
      <c r="D147" s="4">
        <f t="shared" si="19"/>
        <v>0</v>
      </c>
      <c r="E147" s="4">
        <f t="shared" si="23"/>
        <v>0</v>
      </c>
      <c r="F147" s="4">
        <f t="shared" si="20"/>
        <v>0</v>
      </c>
      <c r="G147" s="4">
        <f t="shared" si="21"/>
        <v>0</v>
      </c>
      <c r="H147" s="4">
        <f t="shared" si="16"/>
        <v>0</v>
      </c>
      <c r="I147" s="26">
        <f t="shared" si="17"/>
        <v>0</v>
      </c>
      <c r="K147" s="49">
        <v>5.1999999999999998E-2</v>
      </c>
    </row>
    <row r="148" spans="1:11" ht="16.05" customHeight="1" x14ac:dyDescent="0.25">
      <c r="A148" s="48">
        <f t="shared" si="22"/>
        <v>47787</v>
      </c>
      <c r="B148" s="45" t="str">
        <f t="shared" si="18"/>
        <v>A148</v>
      </c>
      <c r="C148" s="46">
        <v>136</v>
      </c>
      <c r="D148" s="4">
        <f t="shared" si="19"/>
        <v>0</v>
      </c>
      <c r="E148" s="4">
        <f t="shared" si="23"/>
        <v>0</v>
      </c>
      <c r="F148" s="4">
        <f t="shared" si="20"/>
        <v>0</v>
      </c>
      <c r="G148" s="4">
        <f t="shared" si="21"/>
        <v>0</v>
      </c>
      <c r="H148" s="4">
        <f t="shared" si="16"/>
        <v>0</v>
      </c>
      <c r="I148" s="26">
        <f t="shared" si="17"/>
        <v>0</v>
      </c>
      <c r="K148" s="49">
        <v>5.1999999999999998E-2</v>
      </c>
    </row>
    <row r="149" spans="1:11" ht="16.05" customHeight="1" x14ac:dyDescent="0.25">
      <c r="A149" s="48">
        <f t="shared" si="22"/>
        <v>47817</v>
      </c>
      <c r="B149" s="45" t="str">
        <f t="shared" si="18"/>
        <v>A149</v>
      </c>
      <c r="C149" s="46">
        <v>137</v>
      </c>
      <c r="D149" s="4">
        <f t="shared" si="19"/>
        <v>0</v>
      </c>
      <c r="E149" s="4">
        <f t="shared" si="23"/>
        <v>0</v>
      </c>
      <c r="F149" s="4">
        <f t="shared" si="20"/>
        <v>0</v>
      </c>
      <c r="G149" s="4">
        <f t="shared" si="21"/>
        <v>0</v>
      </c>
      <c r="H149" s="4">
        <f t="shared" si="16"/>
        <v>0</v>
      </c>
      <c r="I149" s="26">
        <f t="shared" si="17"/>
        <v>0</v>
      </c>
      <c r="K149" s="49">
        <v>5.1999999999999998E-2</v>
      </c>
    </row>
    <row r="150" spans="1:11" ht="16.05" customHeight="1" x14ac:dyDescent="0.25">
      <c r="A150" s="48">
        <f t="shared" si="22"/>
        <v>47848</v>
      </c>
      <c r="B150" s="45" t="str">
        <f t="shared" si="18"/>
        <v>A150</v>
      </c>
      <c r="C150" s="46">
        <v>138</v>
      </c>
      <c r="D150" s="4">
        <f t="shared" si="19"/>
        <v>0</v>
      </c>
      <c r="E150" s="4">
        <f t="shared" si="23"/>
        <v>0</v>
      </c>
      <c r="F150" s="4">
        <f t="shared" si="20"/>
        <v>0</v>
      </c>
      <c r="G150" s="4">
        <f t="shared" si="21"/>
        <v>0</v>
      </c>
      <c r="H150" s="4">
        <f t="shared" si="16"/>
        <v>0</v>
      </c>
      <c r="I150" s="26">
        <f t="shared" si="17"/>
        <v>0</v>
      </c>
      <c r="K150" s="49">
        <v>5.1999999999999998E-2</v>
      </c>
    </row>
    <row r="151" spans="1:11" ht="16.05" customHeight="1" x14ac:dyDescent="0.25">
      <c r="A151" s="48">
        <f t="shared" si="22"/>
        <v>47879</v>
      </c>
      <c r="B151" s="45" t="str">
        <f t="shared" si="18"/>
        <v>A151</v>
      </c>
      <c r="C151" s="46">
        <v>139</v>
      </c>
      <c r="D151" s="4">
        <f t="shared" si="19"/>
        <v>0</v>
      </c>
      <c r="E151" s="4">
        <f t="shared" si="23"/>
        <v>0</v>
      </c>
      <c r="F151" s="4">
        <f t="shared" si="20"/>
        <v>0</v>
      </c>
      <c r="G151" s="4">
        <f t="shared" si="21"/>
        <v>0</v>
      </c>
      <c r="H151" s="4">
        <f t="shared" si="16"/>
        <v>0</v>
      </c>
      <c r="I151" s="26">
        <f t="shared" si="17"/>
        <v>0</v>
      </c>
      <c r="K151" s="49">
        <v>5.1999999999999998E-2</v>
      </c>
    </row>
    <row r="152" spans="1:11" ht="16.05" customHeight="1" x14ac:dyDescent="0.25">
      <c r="A152" s="48">
        <f t="shared" si="22"/>
        <v>47907</v>
      </c>
      <c r="B152" s="45" t="str">
        <f t="shared" si="18"/>
        <v>A152</v>
      </c>
      <c r="C152" s="46">
        <v>140</v>
      </c>
      <c r="D152" s="4">
        <f t="shared" si="19"/>
        <v>0</v>
      </c>
      <c r="E152" s="4">
        <f t="shared" si="23"/>
        <v>0</v>
      </c>
      <c r="F152" s="4">
        <f t="shared" si="20"/>
        <v>0</v>
      </c>
      <c r="G152" s="4">
        <f t="shared" si="21"/>
        <v>0</v>
      </c>
      <c r="H152" s="4">
        <f t="shared" si="16"/>
        <v>0</v>
      </c>
      <c r="I152" s="26">
        <f t="shared" si="17"/>
        <v>0</v>
      </c>
      <c r="K152" s="49">
        <v>5.1999999999999998E-2</v>
      </c>
    </row>
    <row r="153" spans="1:11" ht="16.05" customHeight="1" x14ac:dyDescent="0.25">
      <c r="A153" s="48">
        <f t="shared" si="22"/>
        <v>47938</v>
      </c>
      <c r="B153" s="45" t="str">
        <f t="shared" si="18"/>
        <v>A153</v>
      </c>
      <c r="C153" s="46">
        <v>141</v>
      </c>
      <c r="D153" s="4">
        <f t="shared" si="19"/>
        <v>0</v>
      </c>
      <c r="E153" s="4">
        <f t="shared" si="23"/>
        <v>0</v>
      </c>
      <c r="F153" s="4">
        <f t="shared" si="20"/>
        <v>0</v>
      </c>
      <c r="G153" s="4">
        <f t="shared" si="21"/>
        <v>0</v>
      </c>
      <c r="H153" s="4">
        <f t="shared" si="16"/>
        <v>0</v>
      </c>
      <c r="I153" s="26">
        <f t="shared" si="17"/>
        <v>0</v>
      </c>
      <c r="K153" s="49">
        <v>5.1999999999999998E-2</v>
      </c>
    </row>
    <row r="154" spans="1:11" ht="16.05" customHeight="1" x14ac:dyDescent="0.25">
      <c r="A154" s="48">
        <f t="shared" si="22"/>
        <v>47968</v>
      </c>
      <c r="B154" s="45" t="str">
        <f t="shared" si="18"/>
        <v>A154</v>
      </c>
      <c r="C154" s="46">
        <v>142</v>
      </c>
      <c r="D154" s="4">
        <f t="shared" si="19"/>
        <v>0</v>
      </c>
      <c r="E154" s="4">
        <f t="shared" si="23"/>
        <v>0</v>
      </c>
      <c r="F154" s="4">
        <f t="shared" si="20"/>
        <v>0</v>
      </c>
      <c r="G154" s="4">
        <f t="shared" si="21"/>
        <v>0</v>
      </c>
      <c r="H154" s="4">
        <f t="shared" si="16"/>
        <v>0</v>
      </c>
      <c r="I154" s="26">
        <f t="shared" si="17"/>
        <v>0</v>
      </c>
      <c r="K154" s="49">
        <v>5.1999999999999998E-2</v>
      </c>
    </row>
    <row r="155" spans="1:11" ht="16.05" customHeight="1" x14ac:dyDescent="0.25">
      <c r="A155" s="48">
        <f t="shared" si="22"/>
        <v>47999</v>
      </c>
      <c r="B155" s="45" t="str">
        <f t="shared" si="18"/>
        <v>A155</v>
      </c>
      <c r="C155" s="46">
        <v>143</v>
      </c>
      <c r="D155" s="4">
        <f t="shared" si="19"/>
        <v>0</v>
      </c>
      <c r="E155" s="4">
        <f t="shared" si="23"/>
        <v>0</v>
      </c>
      <c r="F155" s="4">
        <f t="shared" si="20"/>
        <v>0</v>
      </c>
      <c r="G155" s="4">
        <f t="shared" si="21"/>
        <v>0</v>
      </c>
      <c r="H155" s="4">
        <f t="shared" si="16"/>
        <v>0</v>
      </c>
      <c r="I155" s="26">
        <f t="shared" si="17"/>
        <v>0</v>
      </c>
      <c r="K155" s="49">
        <v>5.1999999999999998E-2</v>
      </c>
    </row>
    <row r="156" spans="1:11" ht="16.05" customHeight="1" x14ac:dyDescent="0.25">
      <c r="A156" s="48">
        <f t="shared" si="22"/>
        <v>48029</v>
      </c>
      <c r="B156" s="45" t="str">
        <f t="shared" si="18"/>
        <v>A156</v>
      </c>
      <c r="C156" s="46">
        <v>144</v>
      </c>
      <c r="D156" s="4">
        <f t="shared" si="19"/>
        <v>0</v>
      </c>
      <c r="E156" s="4">
        <f t="shared" si="23"/>
        <v>0</v>
      </c>
      <c r="F156" s="4">
        <f t="shared" si="20"/>
        <v>0</v>
      </c>
      <c r="G156" s="4">
        <f t="shared" si="21"/>
        <v>0</v>
      </c>
      <c r="H156" s="4">
        <f t="shared" si="16"/>
        <v>0</v>
      </c>
      <c r="I156" s="26">
        <f t="shared" si="17"/>
        <v>0</v>
      </c>
      <c r="K156" s="49">
        <v>5.1999999999999998E-2</v>
      </c>
    </row>
    <row r="157" spans="1:11" ht="16.05" customHeight="1" x14ac:dyDescent="0.25">
      <c r="A157" s="48">
        <f t="shared" si="22"/>
        <v>48060</v>
      </c>
      <c r="B157" s="45" t="str">
        <f t="shared" si="18"/>
        <v>A157</v>
      </c>
      <c r="C157" s="46">
        <v>145</v>
      </c>
      <c r="D157" s="4">
        <f t="shared" si="19"/>
        <v>0</v>
      </c>
      <c r="E157" s="4">
        <f t="shared" si="23"/>
        <v>0</v>
      </c>
      <c r="F157" s="4">
        <f t="shared" si="20"/>
        <v>0</v>
      </c>
      <c r="G157" s="4">
        <f t="shared" si="21"/>
        <v>0</v>
      </c>
      <c r="H157" s="4">
        <f t="shared" si="16"/>
        <v>0</v>
      </c>
      <c r="I157" s="26">
        <f t="shared" si="17"/>
        <v>0</v>
      </c>
      <c r="K157" s="49">
        <v>5.1999999999999998E-2</v>
      </c>
    </row>
    <row r="158" spans="1:11" ht="16.05" customHeight="1" x14ac:dyDescent="0.25">
      <c r="A158" s="48">
        <f t="shared" si="22"/>
        <v>48091</v>
      </c>
      <c r="B158" s="45" t="str">
        <f t="shared" si="18"/>
        <v>A158</v>
      </c>
      <c r="C158" s="46">
        <v>146</v>
      </c>
      <c r="D158" s="4">
        <f t="shared" si="19"/>
        <v>0</v>
      </c>
      <c r="E158" s="4">
        <f t="shared" si="23"/>
        <v>0</v>
      </c>
      <c r="F158" s="4">
        <f t="shared" si="20"/>
        <v>0</v>
      </c>
      <c r="G158" s="4">
        <f t="shared" si="21"/>
        <v>0</v>
      </c>
      <c r="H158" s="4">
        <f t="shared" si="16"/>
        <v>0</v>
      </c>
      <c r="I158" s="26">
        <f t="shared" si="17"/>
        <v>0</v>
      </c>
      <c r="K158" s="49">
        <v>5.1999999999999998E-2</v>
      </c>
    </row>
    <row r="159" spans="1:11" ht="16.05" customHeight="1" x14ac:dyDescent="0.25">
      <c r="A159" s="48">
        <f t="shared" si="22"/>
        <v>48121</v>
      </c>
      <c r="B159" s="45" t="str">
        <f t="shared" si="18"/>
        <v>A159</v>
      </c>
      <c r="C159" s="46">
        <v>147</v>
      </c>
      <c r="D159" s="4">
        <f t="shared" si="19"/>
        <v>0</v>
      </c>
      <c r="E159" s="4">
        <f t="shared" si="23"/>
        <v>0</v>
      </c>
      <c r="F159" s="4">
        <f t="shared" si="20"/>
        <v>0</v>
      </c>
      <c r="G159" s="4">
        <f t="shared" si="21"/>
        <v>0</v>
      </c>
      <c r="H159" s="4">
        <f t="shared" si="16"/>
        <v>0</v>
      </c>
      <c r="I159" s="26">
        <f t="shared" si="17"/>
        <v>0</v>
      </c>
      <c r="K159" s="49">
        <v>5.1999999999999998E-2</v>
      </c>
    </row>
    <row r="160" spans="1:11" ht="16.05" customHeight="1" x14ac:dyDescent="0.25">
      <c r="A160" s="48">
        <f t="shared" si="22"/>
        <v>48152</v>
      </c>
      <c r="B160" s="45" t="str">
        <f t="shared" si="18"/>
        <v>A160</v>
      </c>
      <c r="C160" s="46">
        <v>148</v>
      </c>
      <c r="D160" s="4">
        <f t="shared" si="19"/>
        <v>0</v>
      </c>
      <c r="E160" s="4">
        <f t="shared" si="23"/>
        <v>0</v>
      </c>
      <c r="F160" s="4">
        <f t="shared" si="20"/>
        <v>0</v>
      </c>
      <c r="G160" s="4">
        <f t="shared" si="21"/>
        <v>0</v>
      </c>
      <c r="H160" s="4">
        <f t="shared" si="16"/>
        <v>0</v>
      </c>
      <c r="I160" s="26">
        <f t="shared" si="17"/>
        <v>0</v>
      </c>
      <c r="K160" s="49">
        <v>5.1999999999999998E-2</v>
      </c>
    </row>
    <row r="161" spans="1:11" ht="16.05" customHeight="1" x14ac:dyDescent="0.25">
      <c r="A161" s="48">
        <f t="shared" si="22"/>
        <v>48182</v>
      </c>
      <c r="B161" s="45" t="str">
        <f t="shared" si="18"/>
        <v>A161</v>
      </c>
      <c r="C161" s="46">
        <v>149</v>
      </c>
      <c r="D161" s="4">
        <f t="shared" si="19"/>
        <v>0</v>
      </c>
      <c r="E161" s="4">
        <f t="shared" si="23"/>
        <v>0</v>
      </c>
      <c r="F161" s="4">
        <f t="shared" si="20"/>
        <v>0</v>
      </c>
      <c r="G161" s="4">
        <f t="shared" si="21"/>
        <v>0</v>
      </c>
      <c r="H161" s="4">
        <f t="shared" si="16"/>
        <v>0</v>
      </c>
      <c r="I161" s="26">
        <f t="shared" si="17"/>
        <v>0</v>
      </c>
      <c r="K161" s="49">
        <v>5.1999999999999998E-2</v>
      </c>
    </row>
    <row r="162" spans="1:11" ht="16.05" customHeight="1" x14ac:dyDescent="0.25">
      <c r="A162" s="48">
        <f t="shared" si="22"/>
        <v>48213</v>
      </c>
      <c r="B162" s="45" t="str">
        <f t="shared" si="18"/>
        <v>A162</v>
      </c>
      <c r="C162" s="46">
        <v>150</v>
      </c>
      <c r="D162" s="4">
        <f t="shared" si="19"/>
        <v>0</v>
      </c>
      <c r="E162" s="4">
        <f t="shared" si="23"/>
        <v>0</v>
      </c>
      <c r="F162" s="4">
        <f t="shared" si="20"/>
        <v>0</v>
      </c>
      <c r="G162" s="4">
        <f t="shared" si="21"/>
        <v>0</v>
      </c>
      <c r="H162" s="4">
        <f t="shared" si="16"/>
        <v>0</v>
      </c>
      <c r="I162" s="26">
        <f t="shared" si="17"/>
        <v>0</v>
      </c>
      <c r="K162" s="49">
        <v>5.1999999999999998E-2</v>
      </c>
    </row>
    <row r="163" spans="1:11" ht="16.05" customHeight="1" x14ac:dyDescent="0.25">
      <c r="A163" s="48">
        <f t="shared" si="22"/>
        <v>48244</v>
      </c>
      <c r="B163" s="45" t="str">
        <f t="shared" si="18"/>
        <v>A163</v>
      </c>
      <c r="C163" s="46">
        <v>151</v>
      </c>
      <c r="D163" s="4">
        <f t="shared" si="19"/>
        <v>0</v>
      </c>
      <c r="E163" s="4">
        <f t="shared" si="23"/>
        <v>0</v>
      </c>
      <c r="F163" s="4">
        <f t="shared" si="20"/>
        <v>0</v>
      </c>
      <c r="G163" s="4">
        <f t="shared" si="21"/>
        <v>0</v>
      </c>
      <c r="H163" s="4">
        <f t="shared" si="16"/>
        <v>0</v>
      </c>
      <c r="I163" s="26">
        <f t="shared" si="17"/>
        <v>0</v>
      </c>
      <c r="K163" s="49">
        <v>5.1999999999999998E-2</v>
      </c>
    </row>
    <row r="164" spans="1:11" ht="16.05" customHeight="1" x14ac:dyDescent="0.25">
      <c r="A164" s="48">
        <f t="shared" si="22"/>
        <v>48273</v>
      </c>
      <c r="B164" s="45" t="str">
        <f t="shared" si="18"/>
        <v>A164</v>
      </c>
      <c r="C164" s="46">
        <v>152</v>
      </c>
      <c r="D164" s="4">
        <f t="shared" si="19"/>
        <v>0</v>
      </c>
      <c r="E164" s="4">
        <f t="shared" si="23"/>
        <v>0</v>
      </c>
      <c r="F164" s="4">
        <f t="shared" si="20"/>
        <v>0</v>
      </c>
      <c r="G164" s="4">
        <f t="shared" si="21"/>
        <v>0</v>
      </c>
      <c r="H164" s="4">
        <f t="shared" si="16"/>
        <v>0</v>
      </c>
      <c r="I164" s="26">
        <f t="shared" si="17"/>
        <v>0</v>
      </c>
      <c r="K164" s="49">
        <v>5.1999999999999998E-2</v>
      </c>
    </row>
    <row r="165" spans="1:11" ht="16.05" customHeight="1" x14ac:dyDescent="0.25">
      <c r="A165" s="48">
        <f t="shared" si="22"/>
        <v>48304</v>
      </c>
      <c r="B165" s="45" t="str">
        <f t="shared" si="18"/>
        <v>A165</v>
      </c>
      <c r="C165" s="46">
        <v>153</v>
      </c>
      <c r="D165" s="4">
        <f t="shared" si="19"/>
        <v>0</v>
      </c>
      <c r="E165" s="4">
        <f t="shared" si="23"/>
        <v>0</v>
      </c>
      <c r="F165" s="4">
        <f t="shared" si="20"/>
        <v>0</v>
      </c>
      <c r="G165" s="4">
        <f t="shared" si="21"/>
        <v>0</v>
      </c>
      <c r="H165" s="4">
        <f t="shared" si="16"/>
        <v>0</v>
      </c>
      <c r="I165" s="26">
        <f t="shared" si="17"/>
        <v>0</v>
      </c>
      <c r="K165" s="49">
        <v>5.1999999999999998E-2</v>
      </c>
    </row>
    <row r="166" spans="1:11" ht="16.05" customHeight="1" x14ac:dyDescent="0.25">
      <c r="A166" s="48">
        <f t="shared" si="22"/>
        <v>48334</v>
      </c>
      <c r="B166" s="45" t="str">
        <f t="shared" si="18"/>
        <v>A166</v>
      </c>
      <c r="C166" s="46">
        <v>154</v>
      </c>
      <c r="D166" s="4">
        <f t="shared" si="19"/>
        <v>0</v>
      </c>
      <c r="E166" s="4">
        <f t="shared" si="23"/>
        <v>0</v>
      </c>
      <c r="F166" s="4">
        <f t="shared" si="20"/>
        <v>0</v>
      </c>
      <c r="G166" s="4">
        <f t="shared" si="21"/>
        <v>0</v>
      </c>
      <c r="H166" s="4">
        <f t="shared" si="16"/>
        <v>0</v>
      </c>
      <c r="I166" s="26">
        <f t="shared" si="17"/>
        <v>0</v>
      </c>
      <c r="K166" s="49">
        <v>5.1999999999999998E-2</v>
      </c>
    </row>
    <row r="167" spans="1:11" ht="16.05" customHeight="1" x14ac:dyDescent="0.25">
      <c r="A167" s="48">
        <f t="shared" si="22"/>
        <v>48365</v>
      </c>
      <c r="B167" s="45" t="str">
        <f t="shared" si="18"/>
        <v>A167</v>
      </c>
      <c r="C167" s="46">
        <v>155</v>
      </c>
      <c r="D167" s="4">
        <f t="shared" si="19"/>
        <v>0</v>
      </c>
      <c r="E167" s="4">
        <f t="shared" si="23"/>
        <v>0</v>
      </c>
      <c r="F167" s="4">
        <f t="shared" si="20"/>
        <v>0</v>
      </c>
      <c r="G167" s="4">
        <f t="shared" si="21"/>
        <v>0</v>
      </c>
      <c r="H167" s="4">
        <f t="shared" si="16"/>
        <v>0</v>
      </c>
      <c r="I167" s="26">
        <f t="shared" si="17"/>
        <v>0</v>
      </c>
      <c r="K167" s="49">
        <v>5.1999999999999998E-2</v>
      </c>
    </row>
    <row r="168" spans="1:11" ht="16.05" customHeight="1" x14ac:dyDescent="0.25">
      <c r="A168" s="48">
        <f t="shared" si="22"/>
        <v>48395</v>
      </c>
      <c r="B168" s="45" t="str">
        <f t="shared" si="18"/>
        <v>A168</v>
      </c>
      <c r="C168" s="46">
        <v>156</v>
      </c>
      <c r="D168" s="4">
        <f t="shared" si="19"/>
        <v>0</v>
      </c>
      <c r="E168" s="4">
        <f t="shared" si="23"/>
        <v>0</v>
      </c>
      <c r="F168" s="4">
        <f t="shared" si="20"/>
        <v>0</v>
      </c>
      <c r="G168" s="4">
        <f t="shared" si="21"/>
        <v>0</v>
      </c>
      <c r="H168" s="4">
        <f t="shared" si="16"/>
        <v>0</v>
      </c>
      <c r="I168" s="26">
        <f t="shared" si="17"/>
        <v>0</v>
      </c>
      <c r="K168" s="49">
        <v>5.1999999999999998E-2</v>
      </c>
    </row>
    <row r="169" spans="1:11" ht="16.05" customHeight="1" x14ac:dyDescent="0.25">
      <c r="A169" s="48">
        <f t="shared" si="22"/>
        <v>48426</v>
      </c>
      <c r="B169" s="45" t="str">
        <f t="shared" si="18"/>
        <v>A169</v>
      </c>
      <c r="C169" s="46">
        <v>157</v>
      </c>
      <c r="D169" s="4">
        <f t="shared" si="19"/>
        <v>0</v>
      </c>
      <c r="E169" s="4">
        <f t="shared" si="23"/>
        <v>0</v>
      </c>
      <c r="F169" s="4">
        <f t="shared" si="20"/>
        <v>0</v>
      </c>
      <c r="G169" s="4">
        <f t="shared" si="21"/>
        <v>0</v>
      </c>
      <c r="H169" s="4">
        <f t="shared" si="16"/>
        <v>0</v>
      </c>
      <c r="I169" s="26">
        <f t="shared" si="17"/>
        <v>0</v>
      </c>
      <c r="K169" s="49">
        <v>5.1999999999999998E-2</v>
      </c>
    </row>
    <row r="170" spans="1:11" ht="16.05" customHeight="1" x14ac:dyDescent="0.25">
      <c r="A170" s="48">
        <f t="shared" si="22"/>
        <v>48457</v>
      </c>
      <c r="B170" s="45" t="str">
        <f t="shared" si="18"/>
        <v>A170</v>
      </c>
      <c r="C170" s="46">
        <v>158</v>
      </c>
      <c r="D170" s="4">
        <f t="shared" si="19"/>
        <v>0</v>
      </c>
      <c r="E170" s="4">
        <f t="shared" si="23"/>
        <v>0</v>
      </c>
      <c r="F170" s="4">
        <f t="shared" si="20"/>
        <v>0</v>
      </c>
      <c r="G170" s="4">
        <f t="shared" si="21"/>
        <v>0</v>
      </c>
      <c r="H170" s="4">
        <f t="shared" si="16"/>
        <v>0</v>
      </c>
      <c r="I170" s="26">
        <f t="shared" si="17"/>
        <v>0</v>
      </c>
      <c r="K170" s="49">
        <v>5.1999999999999998E-2</v>
      </c>
    </row>
    <row r="171" spans="1:11" ht="16.05" customHeight="1" x14ac:dyDescent="0.25">
      <c r="A171" s="48">
        <f t="shared" si="22"/>
        <v>48487</v>
      </c>
      <c r="B171" s="45" t="str">
        <f t="shared" si="18"/>
        <v>A171</v>
      </c>
      <c r="C171" s="46">
        <v>159</v>
      </c>
      <c r="D171" s="4">
        <f t="shared" si="19"/>
        <v>0</v>
      </c>
      <c r="E171" s="4">
        <f t="shared" si="23"/>
        <v>0</v>
      </c>
      <c r="F171" s="4">
        <f t="shared" si="20"/>
        <v>0</v>
      </c>
      <c r="G171" s="4">
        <f t="shared" si="21"/>
        <v>0</v>
      </c>
      <c r="H171" s="4">
        <f t="shared" si="16"/>
        <v>0</v>
      </c>
      <c r="I171" s="26">
        <f t="shared" si="17"/>
        <v>0</v>
      </c>
      <c r="K171" s="49">
        <v>5.1999999999999998E-2</v>
      </c>
    </row>
    <row r="172" spans="1:11" ht="16.05" customHeight="1" x14ac:dyDescent="0.25">
      <c r="A172" s="48">
        <f t="shared" si="22"/>
        <v>48518</v>
      </c>
      <c r="B172" s="45" t="str">
        <f t="shared" si="18"/>
        <v>A172</v>
      </c>
      <c r="C172" s="46">
        <v>160</v>
      </c>
      <c r="D172" s="4">
        <f t="shared" si="19"/>
        <v>0</v>
      </c>
      <c r="E172" s="4">
        <f t="shared" si="23"/>
        <v>0</v>
      </c>
      <c r="F172" s="4">
        <f t="shared" si="20"/>
        <v>0</v>
      </c>
      <c r="G172" s="4">
        <f t="shared" si="21"/>
        <v>0</v>
      </c>
      <c r="H172" s="4">
        <f t="shared" si="16"/>
        <v>0</v>
      </c>
      <c r="I172" s="26">
        <f t="shared" si="17"/>
        <v>0</v>
      </c>
      <c r="K172" s="49">
        <v>5.1999999999999998E-2</v>
      </c>
    </row>
    <row r="173" spans="1:11" ht="16.05" customHeight="1" x14ac:dyDescent="0.25">
      <c r="A173" s="48">
        <f t="shared" si="22"/>
        <v>48548</v>
      </c>
      <c r="B173" s="45" t="str">
        <f t="shared" si="18"/>
        <v>A173</v>
      </c>
      <c r="C173" s="46">
        <v>161</v>
      </c>
      <c r="D173" s="4">
        <f t="shared" si="19"/>
        <v>0</v>
      </c>
      <c r="E173" s="4">
        <f t="shared" si="23"/>
        <v>0</v>
      </c>
      <c r="F173" s="4">
        <f t="shared" si="20"/>
        <v>0</v>
      </c>
      <c r="G173" s="4">
        <f t="shared" si="21"/>
        <v>0</v>
      </c>
      <c r="H173" s="4">
        <f t="shared" si="16"/>
        <v>0</v>
      </c>
      <c r="I173" s="26">
        <f t="shared" si="17"/>
        <v>0</v>
      </c>
      <c r="K173" s="49">
        <v>5.1999999999999998E-2</v>
      </c>
    </row>
    <row r="174" spans="1:11" ht="16.05" customHeight="1" x14ac:dyDescent="0.25">
      <c r="A174" s="48">
        <f t="shared" si="22"/>
        <v>48579</v>
      </c>
      <c r="B174" s="45" t="str">
        <f t="shared" si="18"/>
        <v>A174</v>
      </c>
      <c r="C174" s="46">
        <v>162</v>
      </c>
      <c r="D174" s="4">
        <f t="shared" si="19"/>
        <v>0</v>
      </c>
      <c r="E174" s="4">
        <f t="shared" si="23"/>
        <v>0</v>
      </c>
      <c r="F174" s="4">
        <f t="shared" si="20"/>
        <v>0</v>
      </c>
      <c r="G174" s="4">
        <f t="shared" si="21"/>
        <v>0</v>
      </c>
      <c r="H174" s="4">
        <f t="shared" si="16"/>
        <v>0</v>
      </c>
      <c r="I174" s="26">
        <f t="shared" si="17"/>
        <v>0</v>
      </c>
      <c r="K174" s="49">
        <v>5.1999999999999998E-2</v>
      </c>
    </row>
    <row r="175" spans="1:11" ht="16.05" customHeight="1" x14ac:dyDescent="0.25">
      <c r="A175" s="48">
        <f t="shared" si="22"/>
        <v>48610</v>
      </c>
      <c r="B175" s="45" t="str">
        <f t="shared" si="18"/>
        <v>A175</v>
      </c>
      <c r="C175" s="46">
        <v>163</v>
      </c>
      <c r="D175" s="4">
        <f t="shared" si="19"/>
        <v>0</v>
      </c>
      <c r="E175" s="4">
        <f t="shared" si="23"/>
        <v>0</v>
      </c>
      <c r="F175" s="4">
        <f t="shared" si="20"/>
        <v>0</v>
      </c>
      <c r="G175" s="4">
        <f t="shared" si="21"/>
        <v>0</v>
      </c>
      <c r="H175" s="4">
        <f t="shared" si="16"/>
        <v>0</v>
      </c>
      <c r="I175" s="26">
        <f t="shared" si="17"/>
        <v>0</v>
      </c>
      <c r="K175" s="49">
        <v>5.1999999999999998E-2</v>
      </c>
    </row>
    <row r="176" spans="1:11" ht="16.05" customHeight="1" x14ac:dyDescent="0.25">
      <c r="A176" s="48">
        <f t="shared" si="22"/>
        <v>48638</v>
      </c>
      <c r="B176" s="45" t="str">
        <f t="shared" si="18"/>
        <v>A176</v>
      </c>
      <c r="C176" s="46">
        <v>164</v>
      </c>
      <c r="D176" s="4">
        <f t="shared" si="19"/>
        <v>0</v>
      </c>
      <c r="E176" s="4">
        <f t="shared" si="23"/>
        <v>0</v>
      </c>
      <c r="F176" s="4">
        <f t="shared" si="20"/>
        <v>0</v>
      </c>
      <c r="G176" s="4">
        <f t="shared" si="21"/>
        <v>0</v>
      </c>
      <c r="H176" s="4">
        <f t="shared" si="16"/>
        <v>0</v>
      </c>
      <c r="I176" s="26">
        <f t="shared" si="17"/>
        <v>0</v>
      </c>
      <c r="K176" s="49">
        <v>5.1999999999999998E-2</v>
      </c>
    </row>
    <row r="177" spans="1:11" ht="16.05" customHeight="1" x14ac:dyDescent="0.25">
      <c r="A177" s="48">
        <f t="shared" si="22"/>
        <v>48669</v>
      </c>
      <c r="B177" s="45" t="str">
        <f t="shared" si="18"/>
        <v>A177</v>
      </c>
      <c r="C177" s="46">
        <v>165</v>
      </c>
      <c r="D177" s="4">
        <f t="shared" si="19"/>
        <v>0</v>
      </c>
      <c r="E177" s="4">
        <f t="shared" si="23"/>
        <v>0</v>
      </c>
      <c r="F177" s="4">
        <f t="shared" si="20"/>
        <v>0</v>
      </c>
      <c r="G177" s="4">
        <f t="shared" si="21"/>
        <v>0</v>
      </c>
      <c r="H177" s="4">
        <f t="shared" si="16"/>
        <v>0</v>
      </c>
      <c r="I177" s="26">
        <f t="shared" si="17"/>
        <v>0</v>
      </c>
      <c r="K177" s="49">
        <v>5.1999999999999998E-2</v>
      </c>
    </row>
    <row r="178" spans="1:11" ht="16.05" customHeight="1" x14ac:dyDescent="0.25">
      <c r="A178" s="48">
        <f t="shared" si="22"/>
        <v>48699</v>
      </c>
      <c r="B178" s="45" t="str">
        <f t="shared" si="18"/>
        <v>A178</v>
      </c>
      <c r="C178" s="46">
        <v>166</v>
      </c>
      <c r="D178" s="4">
        <f t="shared" si="19"/>
        <v>0</v>
      </c>
      <c r="E178" s="4">
        <f t="shared" si="23"/>
        <v>0</v>
      </c>
      <c r="F178" s="4">
        <f t="shared" si="20"/>
        <v>0</v>
      </c>
      <c r="G178" s="4">
        <f t="shared" si="21"/>
        <v>0</v>
      </c>
      <c r="H178" s="4">
        <f t="shared" si="16"/>
        <v>0</v>
      </c>
      <c r="I178" s="26">
        <f t="shared" si="17"/>
        <v>0</v>
      </c>
      <c r="K178" s="49">
        <v>5.1999999999999998E-2</v>
      </c>
    </row>
    <row r="179" spans="1:11" ht="16.05" customHeight="1" x14ac:dyDescent="0.25">
      <c r="A179" s="48">
        <f t="shared" si="22"/>
        <v>48730</v>
      </c>
      <c r="B179" s="45" t="str">
        <f t="shared" si="18"/>
        <v>A179</v>
      </c>
      <c r="C179" s="46">
        <v>167</v>
      </c>
      <c r="D179" s="4">
        <f t="shared" si="19"/>
        <v>0</v>
      </c>
      <c r="E179" s="4">
        <f t="shared" si="23"/>
        <v>0</v>
      </c>
      <c r="F179" s="4">
        <f t="shared" si="20"/>
        <v>0</v>
      </c>
      <c r="G179" s="4">
        <f t="shared" si="21"/>
        <v>0</v>
      </c>
      <c r="H179" s="4">
        <f t="shared" si="16"/>
        <v>0</v>
      </c>
      <c r="I179" s="26">
        <f t="shared" si="17"/>
        <v>0</v>
      </c>
      <c r="K179" s="49">
        <v>5.1999999999999998E-2</v>
      </c>
    </row>
    <row r="180" spans="1:11" ht="16.05" customHeight="1" x14ac:dyDescent="0.25">
      <c r="A180" s="48">
        <f t="shared" si="22"/>
        <v>48760</v>
      </c>
      <c r="B180" s="45" t="str">
        <f t="shared" si="18"/>
        <v>A180</v>
      </c>
      <c r="C180" s="46">
        <v>168</v>
      </c>
      <c r="D180" s="4">
        <f t="shared" si="19"/>
        <v>0</v>
      </c>
      <c r="E180" s="4">
        <f t="shared" si="23"/>
        <v>0</v>
      </c>
      <c r="F180" s="4">
        <f t="shared" si="20"/>
        <v>0</v>
      </c>
      <c r="G180" s="4">
        <f t="shared" si="21"/>
        <v>0</v>
      </c>
      <c r="H180" s="4">
        <f t="shared" si="16"/>
        <v>0</v>
      </c>
      <c r="I180" s="26">
        <f t="shared" si="17"/>
        <v>0</v>
      </c>
      <c r="K180" s="49">
        <v>5.1999999999999998E-2</v>
      </c>
    </row>
    <row r="181" spans="1:11" ht="16.05" customHeight="1" x14ac:dyDescent="0.25">
      <c r="A181" s="48">
        <f t="shared" si="22"/>
        <v>48791</v>
      </c>
      <c r="B181" s="45" t="str">
        <f t="shared" si="18"/>
        <v>A181</v>
      </c>
      <c r="C181" s="46">
        <v>169</v>
      </c>
      <c r="D181" s="4">
        <f t="shared" si="19"/>
        <v>0</v>
      </c>
      <c r="E181" s="4">
        <f t="shared" si="23"/>
        <v>0</v>
      </c>
      <c r="F181" s="4">
        <f t="shared" si="20"/>
        <v>0</v>
      </c>
      <c r="G181" s="4">
        <f t="shared" si="21"/>
        <v>0</v>
      </c>
      <c r="H181" s="4">
        <f t="shared" si="16"/>
        <v>0</v>
      </c>
      <c r="I181" s="26">
        <f t="shared" si="17"/>
        <v>0</v>
      </c>
      <c r="K181" s="49">
        <v>5.1999999999999998E-2</v>
      </c>
    </row>
    <row r="182" spans="1:11" ht="16.05" customHeight="1" x14ac:dyDescent="0.25">
      <c r="A182" s="48">
        <f t="shared" si="22"/>
        <v>48822</v>
      </c>
      <c r="B182" s="45" t="str">
        <f t="shared" si="18"/>
        <v>A182</v>
      </c>
      <c r="C182" s="46">
        <v>170</v>
      </c>
      <c r="D182" s="4">
        <f t="shared" si="19"/>
        <v>0</v>
      </c>
      <c r="E182" s="4">
        <f t="shared" si="23"/>
        <v>0</v>
      </c>
      <c r="F182" s="4">
        <f t="shared" si="20"/>
        <v>0</v>
      </c>
      <c r="G182" s="4">
        <f t="shared" si="21"/>
        <v>0</v>
      </c>
      <c r="H182" s="4">
        <f t="shared" si="16"/>
        <v>0</v>
      </c>
      <c r="I182" s="26">
        <f t="shared" si="17"/>
        <v>0</v>
      </c>
      <c r="K182" s="49">
        <v>5.1999999999999998E-2</v>
      </c>
    </row>
    <row r="183" spans="1:11" ht="16.05" customHeight="1" x14ac:dyDescent="0.25">
      <c r="A183" s="48">
        <f t="shared" si="22"/>
        <v>48852</v>
      </c>
      <c r="B183" s="45" t="str">
        <f t="shared" si="18"/>
        <v>A183</v>
      </c>
      <c r="C183" s="46">
        <v>171</v>
      </c>
      <c r="D183" s="4">
        <f t="shared" si="19"/>
        <v>0</v>
      </c>
      <c r="E183" s="4">
        <f t="shared" si="23"/>
        <v>0</v>
      </c>
      <c r="F183" s="4">
        <f t="shared" si="20"/>
        <v>0</v>
      </c>
      <c r="G183" s="4">
        <f t="shared" si="21"/>
        <v>0</v>
      </c>
      <c r="H183" s="4">
        <f t="shared" si="16"/>
        <v>0</v>
      </c>
      <c r="I183" s="26">
        <f t="shared" si="17"/>
        <v>0</v>
      </c>
      <c r="K183" s="49">
        <v>5.1999999999999998E-2</v>
      </c>
    </row>
    <row r="184" spans="1:11" ht="16.05" customHeight="1" x14ac:dyDescent="0.25">
      <c r="A184" s="48">
        <f t="shared" si="22"/>
        <v>48883</v>
      </c>
      <c r="B184" s="45" t="str">
        <f t="shared" si="18"/>
        <v>A184</v>
      </c>
      <c r="C184" s="46">
        <v>172</v>
      </c>
      <c r="D184" s="4">
        <f t="shared" si="19"/>
        <v>0</v>
      </c>
      <c r="E184" s="4">
        <f t="shared" si="23"/>
        <v>0</v>
      </c>
      <c r="F184" s="4">
        <f t="shared" si="20"/>
        <v>0</v>
      </c>
      <c r="G184" s="4">
        <f t="shared" si="21"/>
        <v>0</v>
      </c>
      <c r="H184" s="4">
        <f t="shared" si="16"/>
        <v>0</v>
      </c>
      <c r="I184" s="26">
        <f t="shared" si="17"/>
        <v>0</v>
      </c>
      <c r="K184" s="49">
        <v>5.1999999999999998E-2</v>
      </c>
    </row>
    <row r="185" spans="1:11" ht="16.05" customHeight="1" x14ac:dyDescent="0.25">
      <c r="A185" s="48">
        <f t="shared" si="22"/>
        <v>48913</v>
      </c>
      <c r="B185" s="45" t="str">
        <f t="shared" si="18"/>
        <v>A185</v>
      </c>
      <c r="C185" s="46">
        <v>173</v>
      </c>
      <c r="D185" s="4">
        <f t="shared" si="19"/>
        <v>0</v>
      </c>
      <c r="E185" s="4">
        <f t="shared" si="23"/>
        <v>0</v>
      </c>
      <c r="F185" s="4">
        <f t="shared" si="20"/>
        <v>0</v>
      </c>
      <c r="G185" s="4">
        <f t="shared" si="21"/>
        <v>0</v>
      </c>
      <c r="H185" s="4">
        <f t="shared" si="16"/>
        <v>0</v>
      </c>
      <c r="I185" s="26">
        <f t="shared" si="17"/>
        <v>0</v>
      </c>
      <c r="K185" s="49">
        <v>5.1999999999999998E-2</v>
      </c>
    </row>
    <row r="186" spans="1:11" ht="16.05" customHeight="1" x14ac:dyDescent="0.25">
      <c r="A186" s="48">
        <f t="shared" si="22"/>
        <v>48944</v>
      </c>
      <c r="B186" s="45" t="str">
        <f t="shared" si="18"/>
        <v>A186</v>
      </c>
      <c r="C186" s="46">
        <v>174</v>
      </c>
      <c r="D186" s="4">
        <f t="shared" si="19"/>
        <v>0</v>
      </c>
      <c r="E186" s="4">
        <f t="shared" si="23"/>
        <v>0</v>
      </c>
      <c r="F186" s="4">
        <f t="shared" si="20"/>
        <v>0</v>
      </c>
      <c r="G186" s="4">
        <f t="shared" si="21"/>
        <v>0</v>
      </c>
      <c r="H186" s="4">
        <f t="shared" si="16"/>
        <v>0</v>
      </c>
      <c r="I186" s="26">
        <f t="shared" si="17"/>
        <v>0</v>
      </c>
      <c r="K186" s="49">
        <v>5.1999999999999998E-2</v>
      </c>
    </row>
    <row r="187" spans="1:11" ht="16.05" customHeight="1" x14ac:dyDescent="0.25">
      <c r="A187" s="48">
        <f t="shared" si="22"/>
        <v>48975</v>
      </c>
      <c r="B187" s="45" t="str">
        <f t="shared" si="18"/>
        <v>A187</v>
      </c>
      <c r="C187" s="46">
        <v>175</v>
      </c>
      <c r="D187" s="4">
        <f t="shared" si="19"/>
        <v>0</v>
      </c>
      <c r="E187" s="4">
        <f t="shared" si="23"/>
        <v>0</v>
      </c>
      <c r="F187" s="4">
        <f t="shared" si="20"/>
        <v>0</v>
      </c>
      <c r="G187" s="4">
        <f t="shared" si="21"/>
        <v>0</v>
      </c>
      <c r="H187" s="4">
        <f t="shared" si="16"/>
        <v>0</v>
      </c>
      <c r="I187" s="26">
        <f t="shared" si="17"/>
        <v>0</v>
      </c>
      <c r="K187" s="49">
        <v>5.1999999999999998E-2</v>
      </c>
    </row>
    <row r="188" spans="1:11" ht="16.05" customHeight="1" x14ac:dyDescent="0.25">
      <c r="A188" s="48">
        <f t="shared" si="22"/>
        <v>49003</v>
      </c>
      <c r="B188" s="45" t="str">
        <f t="shared" si="18"/>
        <v>A188</v>
      </c>
      <c r="C188" s="46">
        <v>176</v>
      </c>
      <c r="D188" s="4">
        <f t="shared" si="19"/>
        <v>0</v>
      </c>
      <c r="E188" s="4">
        <f t="shared" si="23"/>
        <v>0</v>
      </c>
      <c r="F188" s="4">
        <f t="shared" si="20"/>
        <v>0</v>
      </c>
      <c r="G188" s="4">
        <f t="shared" si="21"/>
        <v>0</v>
      </c>
      <c r="H188" s="4">
        <f t="shared" si="16"/>
        <v>0</v>
      </c>
      <c r="I188" s="26">
        <f t="shared" si="17"/>
        <v>0</v>
      </c>
      <c r="K188" s="49">
        <v>5.1999999999999998E-2</v>
      </c>
    </row>
    <row r="189" spans="1:11" ht="16.05" customHeight="1" x14ac:dyDescent="0.25">
      <c r="A189" s="48">
        <f t="shared" si="22"/>
        <v>49034</v>
      </c>
      <c r="B189" s="45" t="str">
        <f t="shared" si="18"/>
        <v>A189</v>
      </c>
      <c r="C189" s="46">
        <v>177</v>
      </c>
      <c r="D189" s="4">
        <f t="shared" si="19"/>
        <v>0</v>
      </c>
      <c r="E189" s="4">
        <f t="shared" si="23"/>
        <v>0</v>
      </c>
      <c r="F189" s="4">
        <f t="shared" si="20"/>
        <v>0</v>
      </c>
      <c r="G189" s="4">
        <f t="shared" si="21"/>
        <v>0</v>
      </c>
      <c r="H189" s="4">
        <f t="shared" si="16"/>
        <v>0</v>
      </c>
      <c r="I189" s="26">
        <f t="shared" si="17"/>
        <v>0</v>
      </c>
      <c r="K189" s="49">
        <v>5.1999999999999998E-2</v>
      </c>
    </row>
    <row r="190" spans="1:11" ht="16.05" customHeight="1" x14ac:dyDescent="0.25">
      <c r="A190" s="48">
        <f t="shared" si="22"/>
        <v>49064</v>
      </c>
      <c r="B190" s="45" t="str">
        <f t="shared" si="18"/>
        <v>A190</v>
      </c>
      <c r="C190" s="46">
        <v>178</v>
      </c>
      <c r="D190" s="4">
        <f t="shared" si="19"/>
        <v>0</v>
      </c>
      <c r="E190" s="4">
        <f t="shared" si="23"/>
        <v>0</v>
      </c>
      <c r="F190" s="4">
        <f t="shared" si="20"/>
        <v>0</v>
      </c>
      <c r="G190" s="4">
        <f t="shared" si="21"/>
        <v>0</v>
      </c>
      <c r="H190" s="4">
        <f t="shared" si="16"/>
        <v>0</v>
      </c>
      <c r="I190" s="26">
        <f t="shared" si="17"/>
        <v>0</v>
      </c>
      <c r="K190" s="49">
        <v>5.1999999999999998E-2</v>
      </c>
    </row>
    <row r="191" spans="1:11" ht="16.05" customHeight="1" x14ac:dyDescent="0.25">
      <c r="A191" s="48">
        <f t="shared" si="22"/>
        <v>49095</v>
      </c>
      <c r="B191" s="45" t="str">
        <f t="shared" si="18"/>
        <v>A191</v>
      </c>
      <c r="C191" s="46">
        <v>179</v>
      </c>
      <c r="D191" s="4">
        <f t="shared" si="19"/>
        <v>0</v>
      </c>
      <c r="E191" s="4">
        <f t="shared" si="23"/>
        <v>0</v>
      </c>
      <c r="F191" s="4">
        <f t="shared" si="20"/>
        <v>0</v>
      </c>
      <c r="G191" s="4">
        <f t="shared" si="21"/>
        <v>0</v>
      </c>
      <c r="H191" s="4">
        <f t="shared" si="16"/>
        <v>0</v>
      </c>
      <c r="I191" s="26">
        <f t="shared" si="17"/>
        <v>0</v>
      </c>
      <c r="K191" s="49">
        <v>5.1999999999999998E-2</v>
      </c>
    </row>
    <row r="192" spans="1:11" ht="16.05" customHeight="1" x14ac:dyDescent="0.25">
      <c r="A192" s="48">
        <f t="shared" si="22"/>
        <v>49125</v>
      </c>
      <c r="B192" s="45" t="str">
        <f t="shared" si="18"/>
        <v>A192</v>
      </c>
      <c r="C192" s="46">
        <v>180</v>
      </c>
      <c r="D192" s="4">
        <f t="shared" si="19"/>
        <v>0</v>
      </c>
      <c r="E192" s="4">
        <f t="shared" si="23"/>
        <v>0</v>
      </c>
      <c r="F192" s="4">
        <f t="shared" si="20"/>
        <v>0</v>
      </c>
      <c r="G192" s="4">
        <f t="shared" si="21"/>
        <v>0</v>
      </c>
      <c r="H192" s="4">
        <f t="shared" si="16"/>
        <v>0</v>
      </c>
      <c r="I192" s="26">
        <f t="shared" si="17"/>
        <v>0</v>
      </c>
      <c r="K192" s="49">
        <v>5.1999999999999998E-2</v>
      </c>
    </row>
    <row r="193" spans="1:11" ht="16.05" customHeight="1" x14ac:dyDescent="0.25">
      <c r="A193" s="48">
        <f t="shared" si="22"/>
        <v>49156</v>
      </c>
      <c r="B193" s="45" t="str">
        <f t="shared" si="18"/>
        <v>A193</v>
      </c>
      <c r="C193" s="46">
        <v>181</v>
      </c>
      <c r="D193" s="4">
        <f t="shared" si="19"/>
        <v>0</v>
      </c>
      <c r="E193" s="4">
        <f t="shared" si="23"/>
        <v>0</v>
      </c>
      <c r="F193" s="4">
        <f t="shared" si="20"/>
        <v>0</v>
      </c>
      <c r="G193" s="4">
        <f t="shared" si="21"/>
        <v>0</v>
      </c>
      <c r="H193" s="4">
        <f t="shared" si="16"/>
        <v>0</v>
      </c>
      <c r="I193" s="26">
        <f t="shared" si="17"/>
        <v>0</v>
      </c>
      <c r="K193" s="49">
        <v>5.1999999999999998E-2</v>
      </c>
    </row>
    <row r="194" spans="1:11" ht="16.05" customHeight="1" x14ac:dyDescent="0.25">
      <c r="A194" s="48">
        <f t="shared" si="22"/>
        <v>49187</v>
      </c>
      <c r="B194" s="45" t="str">
        <f t="shared" si="18"/>
        <v>A194</v>
      </c>
      <c r="C194" s="46">
        <v>182</v>
      </c>
      <c r="D194" s="4">
        <f t="shared" si="19"/>
        <v>0</v>
      </c>
      <c r="E194" s="4">
        <f t="shared" si="23"/>
        <v>0</v>
      </c>
      <c r="F194" s="4">
        <f t="shared" si="20"/>
        <v>0</v>
      </c>
      <c r="G194" s="4">
        <f t="shared" si="21"/>
        <v>0</v>
      </c>
      <c r="H194" s="4">
        <f t="shared" si="16"/>
        <v>0</v>
      </c>
      <c r="I194" s="26">
        <f t="shared" si="17"/>
        <v>0</v>
      </c>
      <c r="K194" s="49">
        <v>5.1999999999999998E-2</v>
      </c>
    </row>
    <row r="195" spans="1:11" ht="16.05" customHeight="1" x14ac:dyDescent="0.25">
      <c r="A195" s="48">
        <f t="shared" si="22"/>
        <v>49217</v>
      </c>
      <c r="B195" s="45" t="str">
        <f t="shared" si="18"/>
        <v>A195</v>
      </c>
      <c r="C195" s="46">
        <v>183</v>
      </c>
      <c r="D195" s="4">
        <f t="shared" si="19"/>
        <v>0</v>
      </c>
      <c r="E195" s="4">
        <f t="shared" si="23"/>
        <v>0</v>
      </c>
      <c r="F195" s="4">
        <f t="shared" si="20"/>
        <v>0</v>
      </c>
      <c r="G195" s="4">
        <f t="shared" si="21"/>
        <v>0</v>
      </c>
      <c r="H195" s="4">
        <f t="shared" si="16"/>
        <v>0</v>
      </c>
      <c r="I195" s="26">
        <f t="shared" si="17"/>
        <v>0</v>
      </c>
      <c r="K195" s="49">
        <v>5.1999999999999998E-2</v>
      </c>
    </row>
    <row r="196" spans="1:11" ht="16.05" customHeight="1" x14ac:dyDescent="0.25">
      <c r="A196" s="48">
        <f t="shared" si="22"/>
        <v>49248</v>
      </c>
      <c r="B196" s="45" t="str">
        <f t="shared" si="18"/>
        <v>A196</v>
      </c>
      <c r="C196" s="46">
        <v>184</v>
      </c>
      <c r="D196" s="4">
        <f t="shared" si="19"/>
        <v>0</v>
      </c>
      <c r="E196" s="4">
        <f t="shared" si="23"/>
        <v>0</v>
      </c>
      <c r="F196" s="4">
        <f t="shared" si="20"/>
        <v>0</v>
      </c>
      <c r="G196" s="4">
        <f t="shared" si="21"/>
        <v>0</v>
      </c>
      <c r="H196" s="4">
        <f t="shared" si="16"/>
        <v>0</v>
      </c>
      <c r="I196" s="26">
        <f t="shared" si="17"/>
        <v>0</v>
      </c>
      <c r="K196" s="49">
        <v>5.1999999999999998E-2</v>
      </c>
    </row>
    <row r="197" spans="1:11" ht="16.05" customHeight="1" x14ac:dyDescent="0.25">
      <c r="A197" s="48">
        <f t="shared" si="22"/>
        <v>49278</v>
      </c>
      <c r="B197" s="45" t="str">
        <f t="shared" si="18"/>
        <v>A197</v>
      </c>
      <c r="C197" s="46">
        <v>185</v>
      </c>
      <c r="D197" s="4">
        <f t="shared" si="19"/>
        <v>0</v>
      </c>
      <c r="E197" s="4">
        <f t="shared" si="23"/>
        <v>0</v>
      </c>
      <c r="F197" s="4">
        <f t="shared" si="20"/>
        <v>0</v>
      </c>
      <c r="G197" s="4">
        <f t="shared" si="21"/>
        <v>0</v>
      </c>
      <c r="H197" s="4">
        <f t="shared" si="16"/>
        <v>0</v>
      </c>
      <c r="I197" s="26">
        <f t="shared" si="17"/>
        <v>0</v>
      </c>
      <c r="K197" s="49">
        <v>5.1999999999999998E-2</v>
      </c>
    </row>
    <row r="198" spans="1:11" ht="16.05" customHeight="1" x14ac:dyDescent="0.25">
      <c r="A198" s="48">
        <f t="shared" si="22"/>
        <v>49309</v>
      </c>
      <c r="B198" s="45" t="str">
        <f t="shared" si="18"/>
        <v>A198</v>
      </c>
      <c r="C198" s="46">
        <v>186</v>
      </c>
      <c r="D198" s="4">
        <f t="shared" si="19"/>
        <v>0</v>
      </c>
      <c r="E198" s="4">
        <f t="shared" si="23"/>
        <v>0</v>
      </c>
      <c r="F198" s="4">
        <f t="shared" si="20"/>
        <v>0</v>
      </c>
      <c r="G198" s="4">
        <f t="shared" si="21"/>
        <v>0</v>
      </c>
      <c r="H198" s="4">
        <f t="shared" si="16"/>
        <v>0</v>
      </c>
      <c r="I198" s="26">
        <f t="shared" si="17"/>
        <v>0</v>
      </c>
      <c r="K198" s="49">
        <v>5.1999999999999998E-2</v>
      </c>
    </row>
    <row r="199" spans="1:11" ht="16.05" customHeight="1" x14ac:dyDescent="0.25">
      <c r="A199" s="48">
        <f t="shared" si="22"/>
        <v>49340</v>
      </c>
      <c r="B199" s="45" t="str">
        <f t="shared" si="18"/>
        <v>A199</v>
      </c>
      <c r="C199" s="46">
        <v>187</v>
      </c>
      <c r="D199" s="4">
        <f t="shared" si="19"/>
        <v>0</v>
      </c>
      <c r="E199" s="4">
        <f t="shared" si="23"/>
        <v>0</v>
      </c>
      <c r="F199" s="4">
        <f t="shared" si="20"/>
        <v>0</v>
      </c>
      <c r="G199" s="4">
        <f t="shared" si="21"/>
        <v>0</v>
      </c>
      <c r="H199" s="4">
        <f t="shared" si="16"/>
        <v>0</v>
      </c>
      <c r="I199" s="26">
        <f t="shared" si="17"/>
        <v>0</v>
      </c>
      <c r="K199" s="49">
        <v>5.1999999999999998E-2</v>
      </c>
    </row>
    <row r="200" spans="1:11" ht="16.05" customHeight="1" x14ac:dyDescent="0.25">
      <c r="A200" s="48">
        <f t="shared" si="22"/>
        <v>49368</v>
      </c>
      <c r="B200" s="45" t="str">
        <f t="shared" si="18"/>
        <v>A200</v>
      </c>
      <c r="C200" s="46">
        <v>188</v>
      </c>
      <c r="D200" s="4">
        <f t="shared" si="19"/>
        <v>0</v>
      </c>
      <c r="E200" s="4">
        <f t="shared" si="23"/>
        <v>0</v>
      </c>
      <c r="F200" s="4">
        <f t="shared" si="20"/>
        <v>0</v>
      </c>
      <c r="G200" s="4">
        <f t="shared" si="21"/>
        <v>0</v>
      </c>
      <c r="H200" s="4">
        <f t="shared" si="16"/>
        <v>0</v>
      </c>
      <c r="I200" s="26">
        <f t="shared" si="17"/>
        <v>0</v>
      </c>
      <c r="K200" s="49">
        <v>5.1999999999999998E-2</v>
      </c>
    </row>
    <row r="201" spans="1:11" ht="16.05" customHeight="1" x14ac:dyDescent="0.25">
      <c r="A201" s="48">
        <f t="shared" si="22"/>
        <v>49399</v>
      </c>
      <c r="B201" s="45" t="str">
        <f t="shared" si="18"/>
        <v>A201</v>
      </c>
      <c r="C201" s="46">
        <v>189</v>
      </c>
      <c r="D201" s="4">
        <f t="shared" si="19"/>
        <v>0</v>
      </c>
      <c r="E201" s="4">
        <f t="shared" si="23"/>
        <v>0</v>
      </c>
      <c r="F201" s="4">
        <f t="shared" si="20"/>
        <v>0</v>
      </c>
      <c r="G201" s="4">
        <f t="shared" si="21"/>
        <v>0</v>
      </c>
      <c r="H201" s="4">
        <f t="shared" si="16"/>
        <v>0</v>
      </c>
      <c r="I201" s="26">
        <f t="shared" si="17"/>
        <v>0</v>
      </c>
      <c r="K201" s="49">
        <v>5.1999999999999998E-2</v>
      </c>
    </row>
    <row r="202" spans="1:11" ht="16.05" customHeight="1" x14ac:dyDescent="0.25">
      <c r="A202" s="48">
        <f t="shared" si="22"/>
        <v>49429</v>
      </c>
      <c r="B202" s="45" t="str">
        <f t="shared" si="18"/>
        <v>A202</v>
      </c>
      <c r="C202" s="46">
        <v>190</v>
      </c>
      <c r="D202" s="4">
        <f t="shared" si="19"/>
        <v>0</v>
      </c>
      <c r="E202" s="4">
        <f t="shared" si="23"/>
        <v>0</v>
      </c>
      <c r="F202" s="4">
        <f t="shared" si="20"/>
        <v>0</v>
      </c>
      <c r="G202" s="4">
        <f t="shared" si="21"/>
        <v>0</v>
      </c>
      <c r="H202" s="4">
        <f t="shared" si="16"/>
        <v>0</v>
      </c>
      <c r="I202" s="26">
        <f t="shared" si="17"/>
        <v>0</v>
      </c>
      <c r="K202" s="49">
        <v>5.1999999999999998E-2</v>
      </c>
    </row>
    <row r="203" spans="1:11" ht="16.05" customHeight="1" x14ac:dyDescent="0.25">
      <c r="A203" s="48">
        <f t="shared" si="22"/>
        <v>49460</v>
      </c>
      <c r="B203" s="45" t="str">
        <f t="shared" si="18"/>
        <v>A203</v>
      </c>
      <c r="C203" s="46">
        <v>191</v>
      </c>
      <c r="D203" s="4">
        <f t="shared" si="19"/>
        <v>0</v>
      </c>
      <c r="E203" s="4">
        <f t="shared" si="23"/>
        <v>0</v>
      </c>
      <c r="F203" s="4">
        <f t="shared" si="20"/>
        <v>0</v>
      </c>
      <c r="G203" s="4">
        <f t="shared" si="21"/>
        <v>0</v>
      </c>
      <c r="H203" s="4">
        <f t="shared" si="16"/>
        <v>0</v>
      </c>
      <c r="I203" s="26">
        <f t="shared" si="17"/>
        <v>0</v>
      </c>
      <c r="K203" s="49">
        <v>5.1999999999999998E-2</v>
      </c>
    </row>
    <row r="204" spans="1:11" ht="16.05" customHeight="1" x14ac:dyDescent="0.25">
      <c r="A204" s="48">
        <f t="shared" si="22"/>
        <v>49490</v>
      </c>
      <c r="B204" s="45" t="str">
        <f t="shared" si="18"/>
        <v>A204</v>
      </c>
      <c r="C204" s="46">
        <v>192</v>
      </c>
      <c r="D204" s="4">
        <f t="shared" si="19"/>
        <v>0</v>
      </c>
      <c r="E204" s="4">
        <f t="shared" si="23"/>
        <v>0</v>
      </c>
      <c r="F204" s="4">
        <f t="shared" si="20"/>
        <v>0</v>
      </c>
      <c r="G204" s="4">
        <f t="shared" si="21"/>
        <v>0</v>
      </c>
      <c r="H204" s="4">
        <f t="shared" si="16"/>
        <v>0</v>
      </c>
      <c r="I204" s="26">
        <f t="shared" si="17"/>
        <v>0</v>
      </c>
      <c r="K204" s="49">
        <v>5.1999999999999998E-2</v>
      </c>
    </row>
    <row r="205" spans="1:11" ht="16.05" customHeight="1" x14ac:dyDescent="0.25">
      <c r="A205" s="48">
        <f t="shared" si="22"/>
        <v>49521</v>
      </c>
      <c r="B205" s="45" t="str">
        <f t="shared" si="18"/>
        <v>A205</v>
      </c>
      <c r="C205" s="46">
        <v>193</v>
      </c>
      <c r="D205" s="4">
        <f t="shared" si="19"/>
        <v>0</v>
      </c>
      <c r="E205" s="4">
        <f t="shared" si="23"/>
        <v>0</v>
      </c>
      <c r="F205" s="4">
        <f t="shared" si="20"/>
        <v>0</v>
      </c>
      <c r="G205" s="4">
        <f t="shared" si="21"/>
        <v>0</v>
      </c>
      <c r="H205" s="4">
        <f t="shared" ref="H205:H268" si="24">D205-G205</f>
        <v>0</v>
      </c>
      <c r="I205" s="26">
        <f t="shared" ref="I205:I268" si="25">H205/$D$4</f>
        <v>0</v>
      </c>
      <c r="K205" s="49">
        <v>5.1999999999999998E-2</v>
      </c>
    </row>
    <row r="206" spans="1:11" ht="16.05" customHeight="1" x14ac:dyDescent="0.25">
      <c r="A206" s="48">
        <f t="shared" si="22"/>
        <v>49552</v>
      </c>
      <c r="B206" s="45" t="str">
        <f t="shared" ref="B206:B269" si="26">"A"&amp;ROW(A206)</f>
        <v>A206</v>
      </c>
      <c r="C206" s="46">
        <v>194</v>
      </c>
      <c r="D206" s="4">
        <f t="shared" ref="D206:D269" si="27">IF(ROUND(H205,0)&gt;0,H205,0)</f>
        <v>0</v>
      </c>
      <c r="E206" s="4">
        <f t="shared" si="23"/>
        <v>0</v>
      </c>
      <c r="F206" s="4">
        <f t="shared" ref="F206:F269" si="28">IF($D$6+1-C206&lt;=0,0,IF($D$9="Beginning",(D206-E206)*K206/12,D206*K206/12))</f>
        <v>0</v>
      </c>
      <c r="G206" s="4">
        <f t="shared" ref="G206:G269" si="29">IF(ROUND($D$6+1-C206,2)&lt;=0,0,E206-F206)</f>
        <v>0</v>
      </c>
      <c r="H206" s="4">
        <f t="shared" si="24"/>
        <v>0</v>
      </c>
      <c r="I206" s="26">
        <f t="shared" si="25"/>
        <v>0</v>
      </c>
      <c r="K206" s="49">
        <v>5.1999999999999998E-2</v>
      </c>
    </row>
    <row r="207" spans="1:11" ht="16.05" customHeight="1" x14ac:dyDescent="0.25">
      <c r="A207" s="48">
        <f t="shared" ref="A207:A270" si="30">DATE(YEAR(A206),MONTH(A206)+2,1-1)</f>
        <v>49582</v>
      </c>
      <c r="B207" s="45" t="str">
        <f t="shared" si="26"/>
        <v>A207</v>
      </c>
      <c r="C207" s="46">
        <v>195</v>
      </c>
      <c r="D207" s="4">
        <f t="shared" si="27"/>
        <v>0</v>
      </c>
      <c r="E207" s="4">
        <f t="shared" ref="E207:E270" si="31">IF($D$6+1-C207&lt;=0,0,IF($D$9="Beginning",PMT(K206/12,$D$6+1-C207,-(D206-E206),-PV(K206/12,1,0,$D$10),0),PMT(K207/12,$D$6+1-C207,-D207,$D$10,0)))</f>
        <v>0</v>
      </c>
      <c r="F207" s="4">
        <f t="shared" si="28"/>
        <v>0</v>
      </c>
      <c r="G207" s="4">
        <f t="shared" si="29"/>
        <v>0</v>
      </c>
      <c r="H207" s="4">
        <f t="shared" si="24"/>
        <v>0</v>
      </c>
      <c r="I207" s="26">
        <f t="shared" si="25"/>
        <v>0</v>
      </c>
      <c r="K207" s="49">
        <v>5.1999999999999998E-2</v>
      </c>
    </row>
    <row r="208" spans="1:11" ht="16.05" customHeight="1" x14ac:dyDescent="0.25">
      <c r="A208" s="48">
        <f t="shared" si="30"/>
        <v>49613</v>
      </c>
      <c r="B208" s="45" t="str">
        <f t="shared" si="26"/>
        <v>A208</v>
      </c>
      <c r="C208" s="46">
        <v>196</v>
      </c>
      <c r="D208" s="4">
        <f t="shared" si="27"/>
        <v>0</v>
      </c>
      <c r="E208" s="4">
        <f t="shared" si="31"/>
        <v>0</v>
      </c>
      <c r="F208" s="4">
        <f t="shared" si="28"/>
        <v>0</v>
      </c>
      <c r="G208" s="4">
        <f t="shared" si="29"/>
        <v>0</v>
      </c>
      <c r="H208" s="4">
        <f t="shared" si="24"/>
        <v>0</v>
      </c>
      <c r="I208" s="26">
        <f t="shared" si="25"/>
        <v>0</v>
      </c>
      <c r="K208" s="49">
        <v>5.1999999999999998E-2</v>
      </c>
    </row>
    <row r="209" spans="1:11" ht="16.05" customHeight="1" x14ac:dyDescent="0.25">
      <c r="A209" s="48">
        <f t="shared" si="30"/>
        <v>49643</v>
      </c>
      <c r="B209" s="45" t="str">
        <f t="shared" si="26"/>
        <v>A209</v>
      </c>
      <c r="C209" s="46">
        <v>197</v>
      </c>
      <c r="D209" s="4">
        <f t="shared" si="27"/>
        <v>0</v>
      </c>
      <c r="E209" s="4">
        <f t="shared" si="31"/>
        <v>0</v>
      </c>
      <c r="F209" s="4">
        <f t="shared" si="28"/>
        <v>0</v>
      </c>
      <c r="G209" s="4">
        <f t="shared" si="29"/>
        <v>0</v>
      </c>
      <c r="H209" s="4">
        <f t="shared" si="24"/>
        <v>0</v>
      </c>
      <c r="I209" s="26">
        <f t="shared" si="25"/>
        <v>0</v>
      </c>
      <c r="K209" s="49">
        <v>5.1999999999999998E-2</v>
      </c>
    </row>
    <row r="210" spans="1:11" ht="16.05" customHeight="1" x14ac:dyDescent="0.25">
      <c r="A210" s="48">
        <f t="shared" si="30"/>
        <v>49674</v>
      </c>
      <c r="B210" s="45" t="str">
        <f t="shared" si="26"/>
        <v>A210</v>
      </c>
      <c r="C210" s="46">
        <v>198</v>
      </c>
      <c r="D210" s="4">
        <f t="shared" si="27"/>
        <v>0</v>
      </c>
      <c r="E210" s="4">
        <f t="shared" si="31"/>
        <v>0</v>
      </c>
      <c r="F210" s="4">
        <f t="shared" si="28"/>
        <v>0</v>
      </c>
      <c r="G210" s="4">
        <f t="shared" si="29"/>
        <v>0</v>
      </c>
      <c r="H210" s="4">
        <f t="shared" si="24"/>
        <v>0</v>
      </c>
      <c r="I210" s="26">
        <f t="shared" si="25"/>
        <v>0</v>
      </c>
      <c r="K210" s="49">
        <v>5.1999999999999998E-2</v>
      </c>
    </row>
    <row r="211" spans="1:11" ht="16.05" customHeight="1" x14ac:dyDescent="0.25">
      <c r="A211" s="48">
        <f t="shared" si="30"/>
        <v>49705</v>
      </c>
      <c r="B211" s="45" t="str">
        <f t="shared" si="26"/>
        <v>A211</v>
      </c>
      <c r="C211" s="46">
        <v>199</v>
      </c>
      <c r="D211" s="4">
        <f t="shared" si="27"/>
        <v>0</v>
      </c>
      <c r="E211" s="4">
        <f t="shared" si="31"/>
        <v>0</v>
      </c>
      <c r="F211" s="4">
        <f t="shared" si="28"/>
        <v>0</v>
      </c>
      <c r="G211" s="4">
        <f t="shared" si="29"/>
        <v>0</v>
      </c>
      <c r="H211" s="4">
        <f t="shared" si="24"/>
        <v>0</v>
      </c>
      <c r="I211" s="26">
        <f t="shared" si="25"/>
        <v>0</v>
      </c>
      <c r="K211" s="49">
        <v>5.1999999999999998E-2</v>
      </c>
    </row>
    <row r="212" spans="1:11" ht="16.05" customHeight="1" x14ac:dyDescent="0.25">
      <c r="A212" s="48">
        <f t="shared" si="30"/>
        <v>49734</v>
      </c>
      <c r="B212" s="45" t="str">
        <f t="shared" si="26"/>
        <v>A212</v>
      </c>
      <c r="C212" s="46">
        <v>200</v>
      </c>
      <c r="D212" s="4">
        <f t="shared" si="27"/>
        <v>0</v>
      </c>
      <c r="E212" s="4">
        <f t="shared" si="31"/>
        <v>0</v>
      </c>
      <c r="F212" s="4">
        <f t="shared" si="28"/>
        <v>0</v>
      </c>
      <c r="G212" s="4">
        <f t="shared" si="29"/>
        <v>0</v>
      </c>
      <c r="H212" s="4">
        <f t="shared" si="24"/>
        <v>0</v>
      </c>
      <c r="I212" s="26">
        <f t="shared" si="25"/>
        <v>0</v>
      </c>
      <c r="K212" s="49">
        <v>5.1999999999999998E-2</v>
      </c>
    </row>
    <row r="213" spans="1:11" ht="16.05" customHeight="1" x14ac:dyDescent="0.25">
      <c r="A213" s="48">
        <f t="shared" si="30"/>
        <v>49765</v>
      </c>
      <c r="B213" s="45" t="str">
        <f t="shared" si="26"/>
        <v>A213</v>
      </c>
      <c r="C213" s="46">
        <v>201</v>
      </c>
      <c r="D213" s="4">
        <f t="shared" si="27"/>
        <v>0</v>
      </c>
      <c r="E213" s="4">
        <f t="shared" si="31"/>
        <v>0</v>
      </c>
      <c r="F213" s="4">
        <f t="shared" si="28"/>
        <v>0</v>
      </c>
      <c r="G213" s="4">
        <f t="shared" si="29"/>
        <v>0</v>
      </c>
      <c r="H213" s="4">
        <f t="shared" si="24"/>
        <v>0</v>
      </c>
      <c r="I213" s="26">
        <f t="shared" si="25"/>
        <v>0</v>
      </c>
      <c r="K213" s="49">
        <v>5.1999999999999998E-2</v>
      </c>
    </row>
    <row r="214" spans="1:11" ht="16.05" customHeight="1" x14ac:dyDescent="0.25">
      <c r="A214" s="48">
        <f t="shared" si="30"/>
        <v>49795</v>
      </c>
      <c r="B214" s="45" t="str">
        <f t="shared" si="26"/>
        <v>A214</v>
      </c>
      <c r="C214" s="46">
        <v>202</v>
      </c>
      <c r="D214" s="4">
        <f t="shared" si="27"/>
        <v>0</v>
      </c>
      <c r="E214" s="4">
        <f t="shared" si="31"/>
        <v>0</v>
      </c>
      <c r="F214" s="4">
        <f t="shared" si="28"/>
        <v>0</v>
      </c>
      <c r="G214" s="4">
        <f t="shared" si="29"/>
        <v>0</v>
      </c>
      <c r="H214" s="4">
        <f t="shared" si="24"/>
        <v>0</v>
      </c>
      <c r="I214" s="26">
        <f t="shared" si="25"/>
        <v>0</v>
      </c>
      <c r="K214" s="49">
        <v>5.1999999999999998E-2</v>
      </c>
    </row>
    <row r="215" spans="1:11" ht="16.05" customHeight="1" x14ac:dyDescent="0.25">
      <c r="A215" s="48">
        <f t="shared" si="30"/>
        <v>49826</v>
      </c>
      <c r="B215" s="45" t="str">
        <f t="shared" si="26"/>
        <v>A215</v>
      </c>
      <c r="C215" s="46">
        <v>203</v>
      </c>
      <c r="D215" s="4">
        <f t="shared" si="27"/>
        <v>0</v>
      </c>
      <c r="E215" s="4">
        <f t="shared" si="31"/>
        <v>0</v>
      </c>
      <c r="F215" s="4">
        <f t="shared" si="28"/>
        <v>0</v>
      </c>
      <c r="G215" s="4">
        <f t="shared" si="29"/>
        <v>0</v>
      </c>
      <c r="H215" s="4">
        <f t="shared" si="24"/>
        <v>0</v>
      </c>
      <c r="I215" s="26">
        <f t="shared" si="25"/>
        <v>0</v>
      </c>
      <c r="K215" s="49">
        <v>5.1999999999999998E-2</v>
      </c>
    </row>
    <row r="216" spans="1:11" ht="16.05" customHeight="1" x14ac:dyDescent="0.25">
      <c r="A216" s="48">
        <f t="shared" si="30"/>
        <v>49856</v>
      </c>
      <c r="B216" s="45" t="str">
        <f t="shared" si="26"/>
        <v>A216</v>
      </c>
      <c r="C216" s="46">
        <v>204</v>
      </c>
      <c r="D216" s="4">
        <f t="shared" si="27"/>
        <v>0</v>
      </c>
      <c r="E216" s="4">
        <f t="shared" si="31"/>
        <v>0</v>
      </c>
      <c r="F216" s="4">
        <f t="shared" si="28"/>
        <v>0</v>
      </c>
      <c r="G216" s="4">
        <f t="shared" si="29"/>
        <v>0</v>
      </c>
      <c r="H216" s="4">
        <f t="shared" si="24"/>
        <v>0</v>
      </c>
      <c r="I216" s="26">
        <f t="shared" si="25"/>
        <v>0</v>
      </c>
      <c r="K216" s="49">
        <v>5.1999999999999998E-2</v>
      </c>
    </row>
    <row r="217" spans="1:11" ht="16.05" customHeight="1" x14ac:dyDescent="0.25">
      <c r="A217" s="48">
        <f t="shared" si="30"/>
        <v>49887</v>
      </c>
      <c r="B217" s="45" t="str">
        <f t="shared" si="26"/>
        <v>A217</v>
      </c>
      <c r="C217" s="46">
        <v>205</v>
      </c>
      <c r="D217" s="4">
        <f t="shared" si="27"/>
        <v>0</v>
      </c>
      <c r="E217" s="4">
        <f t="shared" si="31"/>
        <v>0</v>
      </c>
      <c r="F217" s="4">
        <f t="shared" si="28"/>
        <v>0</v>
      </c>
      <c r="G217" s="4">
        <f t="shared" si="29"/>
        <v>0</v>
      </c>
      <c r="H217" s="4">
        <f t="shared" si="24"/>
        <v>0</v>
      </c>
      <c r="I217" s="26">
        <f t="shared" si="25"/>
        <v>0</v>
      </c>
      <c r="K217" s="49">
        <v>5.1999999999999998E-2</v>
      </c>
    </row>
    <row r="218" spans="1:11" ht="16.05" customHeight="1" x14ac:dyDescent="0.25">
      <c r="A218" s="48">
        <f t="shared" si="30"/>
        <v>49918</v>
      </c>
      <c r="B218" s="45" t="str">
        <f t="shared" si="26"/>
        <v>A218</v>
      </c>
      <c r="C218" s="46">
        <v>206</v>
      </c>
      <c r="D218" s="4">
        <f t="shared" si="27"/>
        <v>0</v>
      </c>
      <c r="E218" s="4">
        <f t="shared" si="31"/>
        <v>0</v>
      </c>
      <c r="F218" s="4">
        <f t="shared" si="28"/>
        <v>0</v>
      </c>
      <c r="G218" s="4">
        <f t="shared" si="29"/>
        <v>0</v>
      </c>
      <c r="H218" s="4">
        <f t="shared" si="24"/>
        <v>0</v>
      </c>
      <c r="I218" s="26">
        <f t="shared" si="25"/>
        <v>0</v>
      </c>
      <c r="K218" s="49">
        <v>5.1999999999999998E-2</v>
      </c>
    </row>
    <row r="219" spans="1:11" ht="16.05" customHeight="1" x14ac:dyDescent="0.25">
      <c r="A219" s="48">
        <f t="shared" si="30"/>
        <v>49948</v>
      </c>
      <c r="B219" s="45" t="str">
        <f t="shared" si="26"/>
        <v>A219</v>
      </c>
      <c r="C219" s="46">
        <v>207</v>
      </c>
      <c r="D219" s="4">
        <f t="shared" si="27"/>
        <v>0</v>
      </c>
      <c r="E219" s="4">
        <f t="shared" si="31"/>
        <v>0</v>
      </c>
      <c r="F219" s="4">
        <f t="shared" si="28"/>
        <v>0</v>
      </c>
      <c r="G219" s="4">
        <f t="shared" si="29"/>
        <v>0</v>
      </c>
      <c r="H219" s="4">
        <f t="shared" si="24"/>
        <v>0</v>
      </c>
      <c r="I219" s="26">
        <f t="shared" si="25"/>
        <v>0</v>
      </c>
      <c r="K219" s="49">
        <v>5.1999999999999998E-2</v>
      </c>
    </row>
    <row r="220" spans="1:11" ht="16.05" customHeight="1" x14ac:dyDescent="0.25">
      <c r="A220" s="48">
        <f t="shared" si="30"/>
        <v>49979</v>
      </c>
      <c r="B220" s="45" t="str">
        <f t="shared" si="26"/>
        <v>A220</v>
      </c>
      <c r="C220" s="46">
        <v>208</v>
      </c>
      <c r="D220" s="4">
        <f t="shared" si="27"/>
        <v>0</v>
      </c>
      <c r="E220" s="4">
        <f t="shared" si="31"/>
        <v>0</v>
      </c>
      <c r="F220" s="4">
        <f t="shared" si="28"/>
        <v>0</v>
      </c>
      <c r="G220" s="4">
        <f t="shared" si="29"/>
        <v>0</v>
      </c>
      <c r="H220" s="4">
        <f t="shared" si="24"/>
        <v>0</v>
      </c>
      <c r="I220" s="26">
        <f t="shared" si="25"/>
        <v>0</v>
      </c>
      <c r="K220" s="49">
        <v>5.1999999999999998E-2</v>
      </c>
    </row>
    <row r="221" spans="1:11" ht="16.05" customHeight="1" x14ac:dyDescent="0.25">
      <c r="A221" s="48">
        <f t="shared" si="30"/>
        <v>50009</v>
      </c>
      <c r="B221" s="45" t="str">
        <f t="shared" si="26"/>
        <v>A221</v>
      </c>
      <c r="C221" s="46">
        <v>209</v>
      </c>
      <c r="D221" s="4">
        <f t="shared" si="27"/>
        <v>0</v>
      </c>
      <c r="E221" s="4">
        <f t="shared" si="31"/>
        <v>0</v>
      </c>
      <c r="F221" s="4">
        <f t="shared" si="28"/>
        <v>0</v>
      </c>
      <c r="G221" s="4">
        <f t="shared" si="29"/>
        <v>0</v>
      </c>
      <c r="H221" s="4">
        <f t="shared" si="24"/>
        <v>0</v>
      </c>
      <c r="I221" s="26">
        <f t="shared" si="25"/>
        <v>0</v>
      </c>
      <c r="K221" s="49">
        <v>5.1999999999999998E-2</v>
      </c>
    </row>
    <row r="222" spans="1:11" ht="16.05" customHeight="1" x14ac:dyDescent="0.25">
      <c r="A222" s="48">
        <f t="shared" si="30"/>
        <v>50040</v>
      </c>
      <c r="B222" s="45" t="str">
        <f t="shared" si="26"/>
        <v>A222</v>
      </c>
      <c r="C222" s="46">
        <v>210</v>
      </c>
      <c r="D222" s="4">
        <f t="shared" si="27"/>
        <v>0</v>
      </c>
      <c r="E222" s="4">
        <f t="shared" si="31"/>
        <v>0</v>
      </c>
      <c r="F222" s="4">
        <f t="shared" si="28"/>
        <v>0</v>
      </c>
      <c r="G222" s="4">
        <f t="shared" si="29"/>
        <v>0</v>
      </c>
      <c r="H222" s="4">
        <f t="shared" si="24"/>
        <v>0</v>
      </c>
      <c r="I222" s="26">
        <f t="shared" si="25"/>
        <v>0</v>
      </c>
      <c r="K222" s="49">
        <v>5.1999999999999998E-2</v>
      </c>
    </row>
    <row r="223" spans="1:11" ht="16.05" customHeight="1" x14ac:dyDescent="0.25">
      <c r="A223" s="48">
        <f t="shared" si="30"/>
        <v>50071</v>
      </c>
      <c r="B223" s="45" t="str">
        <f t="shared" si="26"/>
        <v>A223</v>
      </c>
      <c r="C223" s="46">
        <v>211</v>
      </c>
      <c r="D223" s="4">
        <f t="shared" si="27"/>
        <v>0</v>
      </c>
      <c r="E223" s="4">
        <f t="shared" si="31"/>
        <v>0</v>
      </c>
      <c r="F223" s="4">
        <f t="shared" si="28"/>
        <v>0</v>
      </c>
      <c r="G223" s="4">
        <f t="shared" si="29"/>
        <v>0</v>
      </c>
      <c r="H223" s="4">
        <f t="shared" si="24"/>
        <v>0</v>
      </c>
      <c r="I223" s="26">
        <f t="shared" si="25"/>
        <v>0</v>
      </c>
      <c r="K223" s="49">
        <v>5.1999999999999998E-2</v>
      </c>
    </row>
    <row r="224" spans="1:11" ht="16.05" customHeight="1" x14ac:dyDescent="0.25">
      <c r="A224" s="48">
        <f t="shared" si="30"/>
        <v>50099</v>
      </c>
      <c r="B224" s="45" t="str">
        <f t="shared" si="26"/>
        <v>A224</v>
      </c>
      <c r="C224" s="46">
        <v>212</v>
      </c>
      <c r="D224" s="4">
        <f t="shared" si="27"/>
        <v>0</v>
      </c>
      <c r="E224" s="4">
        <f t="shared" si="31"/>
        <v>0</v>
      </c>
      <c r="F224" s="4">
        <f t="shared" si="28"/>
        <v>0</v>
      </c>
      <c r="G224" s="4">
        <f t="shared" si="29"/>
        <v>0</v>
      </c>
      <c r="H224" s="4">
        <f t="shared" si="24"/>
        <v>0</v>
      </c>
      <c r="I224" s="26">
        <f t="shared" si="25"/>
        <v>0</v>
      </c>
      <c r="K224" s="49">
        <v>5.1999999999999998E-2</v>
      </c>
    </row>
    <row r="225" spans="1:11" ht="16.05" customHeight="1" x14ac:dyDescent="0.25">
      <c r="A225" s="48">
        <f t="shared" si="30"/>
        <v>50130</v>
      </c>
      <c r="B225" s="45" t="str">
        <f t="shared" si="26"/>
        <v>A225</v>
      </c>
      <c r="C225" s="46">
        <v>213</v>
      </c>
      <c r="D225" s="4">
        <f t="shared" si="27"/>
        <v>0</v>
      </c>
      <c r="E225" s="4">
        <f t="shared" si="31"/>
        <v>0</v>
      </c>
      <c r="F225" s="4">
        <f t="shared" si="28"/>
        <v>0</v>
      </c>
      <c r="G225" s="4">
        <f t="shared" si="29"/>
        <v>0</v>
      </c>
      <c r="H225" s="4">
        <f t="shared" si="24"/>
        <v>0</v>
      </c>
      <c r="I225" s="26">
        <f t="shared" si="25"/>
        <v>0</v>
      </c>
      <c r="K225" s="49">
        <v>5.1999999999999998E-2</v>
      </c>
    </row>
    <row r="226" spans="1:11" ht="16.05" customHeight="1" x14ac:dyDescent="0.25">
      <c r="A226" s="48">
        <f t="shared" si="30"/>
        <v>50160</v>
      </c>
      <c r="B226" s="45" t="str">
        <f t="shared" si="26"/>
        <v>A226</v>
      </c>
      <c r="C226" s="46">
        <v>214</v>
      </c>
      <c r="D226" s="4">
        <f t="shared" si="27"/>
        <v>0</v>
      </c>
      <c r="E226" s="4">
        <f t="shared" si="31"/>
        <v>0</v>
      </c>
      <c r="F226" s="4">
        <f t="shared" si="28"/>
        <v>0</v>
      </c>
      <c r="G226" s="4">
        <f t="shared" si="29"/>
        <v>0</v>
      </c>
      <c r="H226" s="4">
        <f t="shared" si="24"/>
        <v>0</v>
      </c>
      <c r="I226" s="26">
        <f t="shared" si="25"/>
        <v>0</v>
      </c>
      <c r="K226" s="49">
        <v>5.1999999999999998E-2</v>
      </c>
    </row>
    <row r="227" spans="1:11" ht="16.05" customHeight="1" x14ac:dyDescent="0.25">
      <c r="A227" s="48">
        <f t="shared" si="30"/>
        <v>50191</v>
      </c>
      <c r="B227" s="45" t="str">
        <f t="shared" si="26"/>
        <v>A227</v>
      </c>
      <c r="C227" s="46">
        <v>215</v>
      </c>
      <c r="D227" s="4">
        <f t="shared" si="27"/>
        <v>0</v>
      </c>
      <c r="E227" s="4">
        <f t="shared" si="31"/>
        <v>0</v>
      </c>
      <c r="F227" s="4">
        <f t="shared" si="28"/>
        <v>0</v>
      </c>
      <c r="G227" s="4">
        <f t="shared" si="29"/>
        <v>0</v>
      </c>
      <c r="H227" s="4">
        <f t="shared" si="24"/>
        <v>0</v>
      </c>
      <c r="I227" s="26">
        <f t="shared" si="25"/>
        <v>0</v>
      </c>
      <c r="K227" s="49">
        <v>5.1999999999999998E-2</v>
      </c>
    </row>
    <row r="228" spans="1:11" ht="16.05" customHeight="1" x14ac:dyDescent="0.25">
      <c r="A228" s="48">
        <f t="shared" si="30"/>
        <v>50221</v>
      </c>
      <c r="B228" s="45" t="str">
        <f t="shared" si="26"/>
        <v>A228</v>
      </c>
      <c r="C228" s="46">
        <v>216</v>
      </c>
      <c r="D228" s="4">
        <f t="shared" si="27"/>
        <v>0</v>
      </c>
      <c r="E228" s="4">
        <f t="shared" si="31"/>
        <v>0</v>
      </c>
      <c r="F228" s="4">
        <f t="shared" si="28"/>
        <v>0</v>
      </c>
      <c r="G228" s="4">
        <f t="shared" si="29"/>
        <v>0</v>
      </c>
      <c r="H228" s="4">
        <f t="shared" si="24"/>
        <v>0</v>
      </c>
      <c r="I228" s="26">
        <f t="shared" si="25"/>
        <v>0</v>
      </c>
      <c r="K228" s="49">
        <v>5.1999999999999998E-2</v>
      </c>
    </row>
    <row r="229" spans="1:11" ht="16.05" customHeight="1" x14ac:dyDescent="0.25">
      <c r="A229" s="48">
        <f t="shared" si="30"/>
        <v>50252</v>
      </c>
      <c r="B229" s="45" t="str">
        <f t="shared" si="26"/>
        <v>A229</v>
      </c>
      <c r="C229" s="46">
        <v>217</v>
      </c>
      <c r="D229" s="4">
        <f t="shared" si="27"/>
        <v>0</v>
      </c>
      <c r="E229" s="4">
        <f t="shared" si="31"/>
        <v>0</v>
      </c>
      <c r="F229" s="4">
        <f t="shared" si="28"/>
        <v>0</v>
      </c>
      <c r="G229" s="4">
        <f t="shared" si="29"/>
        <v>0</v>
      </c>
      <c r="H229" s="4">
        <f t="shared" si="24"/>
        <v>0</v>
      </c>
      <c r="I229" s="26">
        <f t="shared" si="25"/>
        <v>0</v>
      </c>
      <c r="K229" s="49">
        <v>5.1999999999999998E-2</v>
      </c>
    </row>
    <row r="230" spans="1:11" ht="16.05" customHeight="1" x14ac:dyDescent="0.25">
      <c r="A230" s="48">
        <f t="shared" si="30"/>
        <v>50283</v>
      </c>
      <c r="B230" s="45" t="str">
        <f t="shared" si="26"/>
        <v>A230</v>
      </c>
      <c r="C230" s="46">
        <v>218</v>
      </c>
      <c r="D230" s="4">
        <f t="shared" si="27"/>
        <v>0</v>
      </c>
      <c r="E230" s="4">
        <f t="shared" si="31"/>
        <v>0</v>
      </c>
      <c r="F230" s="4">
        <f t="shared" si="28"/>
        <v>0</v>
      </c>
      <c r="G230" s="4">
        <f t="shared" si="29"/>
        <v>0</v>
      </c>
      <c r="H230" s="4">
        <f t="shared" si="24"/>
        <v>0</v>
      </c>
      <c r="I230" s="26">
        <f t="shared" si="25"/>
        <v>0</v>
      </c>
      <c r="K230" s="49">
        <v>5.1999999999999998E-2</v>
      </c>
    </row>
    <row r="231" spans="1:11" ht="16.05" customHeight="1" x14ac:dyDescent="0.25">
      <c r="A231" s="48">
        <f t="shared" si="30"/>
        <v>50313</v>
      </c>
      <c r="B231" s="45" t="str">
        <f t="shared" si="26"/>
        <v>A231</v>
      </c>
      <c r="C231" s="46">
        <v>219</v>
      </c>
      <c r="D231" s="4">
        <f t="shared" si="27"/>
        <v>0</v>
      </c>
      <c r="E231" s="4">
        <f t="shared" si="31"/>
        <v>0</v>
      </c>
      <c r="F231" s="4">
        <f t="shared" si="28"/>
        <v>0</v>
      </c>
      <c r="G231" s="4">
        <f t="shared" si="29"/>
        <v>0</v>
      </c>
      <c r="H231" s="4">
        <f t="shared" si="24"/>
        <v>0</v>
      </c>
      <c r="I231" s="26">
        <f t="shared" si="25"/>
        <v>0</v>
      </c>
      <c r="K231" s="49">
        <v>5.1999999999999998E-2</v>
      </c>
    </row>
    <row r="232" spans="1:11" ht="16.05" customHeight="1" x14ac:dyDescent="0.25">
      <c r="A232" s="48">
        <f t="shared" si="30"/>
        <v>50344</v>
      </c>
      <c r="B232" s="45" t="str">
        <f t="shared" si="26"/>
        <v>A232</v>
      </c>
      <c r="C232" s="46">
        <v>220</v>
      </c>
      <c r="D232" s="4">
        <f t="shared" si="27"/>
        <v>0</v>
      </c>
      <c r="E232" s="4">
        <f t="shared" si="31"/>
        <v>0</v>
      </c>
      <c r="F232" s="4">
        <f t="shared" si="28"/>
        <v>0</v>
      </c>
      <c r="G232" s="4">
        <f t="shared" si="29"/>
        <v>0</v>
      </c>
      <c r="H232" s="4">
        <f t="shared" si="24"/>
        <v>0</v>
      </c>
      <c r="I232" s="26">
        <f t="shared" si="25"/>
        <v>0</v>
      </c>
      <c r="K232" s="49">
        <v>5.1999999999999998E-2</v>
      </c>
    </row>
    <row r="233" spans="1:11" ht="16.05" customHeight="1" x14ac:dyDescent="0.25">
      <c r="A233" s="48">
        <f t="shared" si="30"/>
        <v>50374</v>
      </c>
      <c r="B233" s="45" t="str">
        <f t="shared" si="26"/>
        <v>A233</v>
      </c>
      <c r="C233" s="46">
        <v>221</v>
      </c>
      <c r="D233" s="4">
        <f t="shared" si="27"/>
        <v>0</v>
      </c>
      <c r="E233" s="4">
        <f t="shared" si="31"/>
        <v>0</v>
      </c>
      <c r="F233" s="4">
        <f t="shared" si="28"/>
        <v>0</v>
      </c>
      <c r="G233" s="4">
        <f t="shared" si="29"/>
        <v>0</v>
      </c>
      <c r="H233" s="4">
        <f t="shared" si="24"/>
        <v>0</v>
      </c>
      <c r="I233" s="26">
        <f t="shared" si="25"/>
        <v>0</v>
      </c>
      <c r="K233" s="49">
        <v>5.1999999999999998E-2</v>
      </c>
    </row>
    <row r="234" spans="1:11" ht="16.05" customHeight="1" x14ac:dyDescent="0.25">
      <c r="A234" s="48">
        <f t="shared" si="30"/>
        <v>50405</v>
      </c>
      <c r="B234" s="45" t="str">
        <f t="shared" si="26"/>
        <v>A234</v>
      </c>
      <c r="C234" s="46">
        <v>222</v>
      </c>
      <c r="D234" s="4">
        <f t="shared" si="27"/>
        <v>0</v>
      </c>
      <c r="E234" s="4">
        <f t="shared" si="31"/>
        <v>0</v>
      </c>
      <c r="F234" s="4">
        <f t="shared" si="28"/>
        <v>0</v>
      </c>
      <c r="G234" s="4">
        <f t="shared" si="29"/>
        <v>0</v>
      </c>
      <c r="H234" s="4">
        <f t="shared" si="24"/>
        <v>0</v>
      </c>
      <c r="I234" s="26">
        <f t="shared" si="25"/>
        <v>0</v>
      </c>
      <c r="K234" s="49">
        <v>5.1999999999999998E-2</v>
      </c>
    </row>
    <row r="235" spans="1:11" ht="16.05" customHeight="1" x14ac:dyDescent="0.25">
      <c r="A235" s="48">
        <f t="shared" si="30"/>
        <v>50436</v>
      </c>
      <c r="B235" s="45" t="str">
        <f t="shared" si="26"/>
        <v>A235</v>
      </c>
      <c r="C235" s="46">
        <v>223</v>
      </c>
      <c r="D235" s="4">
        <f t="shared" si="27"/>
        <v>0</v>
      </c>
      <c r="E235" s="4">
        <f t="shared" si="31"/>
        <v>0</v>
      </c>
      <c r="F235" s="4">
        <f t="shared" si="28"/>
        <v>0</v>
      </c>
      <c r="G235" s="4">
        <f t="shared" si="29"/>
        <v>0</v>
      </c>
      <c r="H235" s="4">
        <f t="shared" si="24"/>
        <v>0</v>
      </c>
      <c r="I235" s="26">
        <f t="shared" si="25"/>
        <v>0</v>
      </c>
      <c r="K235" s="49">
        <v>5.1999999999999998E-2</v>
      </c>
    </row>
    <row r="236" spans="1:11" ht="16.05" customHeight="1" x14ac:dyDescent="0.25">
      <c r="A236" s="48">
        <f t="shared" si="30"/>
        <v>50464</v>
      </c>
      <c r="B236" s="45" t="str">
        <f t="shared" si="26"/>
        <v>A236</v>
      </c>
      <c r="C236" s="46">
        <v>224</v>
      </c>
      <c r="D236" s="4">
        <f t="shared" si="27"/>
        <v>0</v>
      </c>
      <c r="E236" s="4">
        <f t="shared" si="31"/>
        <v>0</v>
      </c>
      <c r="F236" s="4">
        <f t="shared" si="28"/>
        <v>0</v>
      </c>
      <c r="G236" s="4">
        <f t="shared" si="29"/>
        <v>0</v>
      </c>
      <c r="H236" s="4">
        <f t="shared" si="24"/>
        <v>0</v>
      </c>
      <c r="I236" s="26">
        <f t="shared" si="25"/>
        <v>0</v>
      </c>
      <c r="K236" s="49">
        <v>5.1999999999999998E-2</v>
      </c>
    </row>
    <row r="237" spans="1:11" ht="16.05" customHeight="1" x14ac:dyDescent="0.25">
      <c r="A237" s="48">
        <f t="shared" si="30"/>
        <v>50495</v>
      </c>
      <c r="B237" s="45" t="str">
        <f t="shared" si="26"/>
        <v>A237</v>
      </c>
      <c r="C237" s="46">
        <v>225</v>
      </c>
      <c r="D237" s="4">
        <f t="shared" si="27"/>
        <v>0</v>
      </c>
      <c r="E237" s="4">
        <f t="shared" si="31"/>
        <v>0</v>
      </c>
      <c r="F237" s="4">
        <f t="shared" si="28"/>
        <v>0</v>
      </c>
      <c r="G237" s="4">
        <f t="shared" si="29"/>
        <v>0</v>
      </c>
      <c r="H237" s="4">
        <f t="shared" si="24"/>
        <v>0</v>
      </c>
      <c r="I237" s="26">
        <f t="shared" si="25"/>
        <v>0</v>
      </c>
      <c r="K237" s="49">
        <v>5.1999999999999998E-2</v>
      </c>
    </row>
    <row r="238" spans="1:11" ht="16.05" customHeight="1" x14ac:dyDescent="0.25">
      <c r="A238" s="48">
        <f t="shared" si="30"/>
        <v>50525</v>
      </c>
      <c r="B238" s="45" t="str">
        <f t="shared" si="26"/>
        <v>A238</v>
      </c>
      <c r="C238" s="46">
        <v>226</v>
      </c>
      <c r="D238" s="4">
        <f t="shared" si="27"/>
        <v>0</v>
      </c>
      <c r="E238" s="4">
        <f t="shared" si="31"/>
        <v>0</v>
      </c>
      <c r="F238" s="4">
        <f t="shared" si="28"/>
        <v>0</v>
      </c>
      <c r="G238" s="4">
        <f t="shared" si="29"/>
        <v>0</v>
      </c>
      <c r="H238" s="4">
        <f t="shared" si="24"/>
        <v>0</v>
      </c>
      <c r="I238" s="26">
        <f t="shared" si="25"/>
        <v>0</v>
      </c>
      <c r="K238" s="49">
        <v>5.1999999999999998E-2</v>
      </c>
    </row>
    <row r="239" spans="1:11" ht="16.05" customHeight="1" x14ac:dyDescent="0.25">
      <c r="A239" s="48">
        <f t="shared" si="30"/>
        <v>50556</v>
      </c>
      <c r="B239" s="45" t="str">
        <f t="shared" si="26"/>
        <v>A239</v>
      </c>
      <c r="C239" s="46">
        <v>227</v>
      </c>
      <c r="D239" s="4">
        <f t="shared" si="27"/>
        <v>0</v>
      </c>
      <c r="E239" s="4">
        <f t="shared" si="31"/>
        <v>0</v>
      </c>
      <c r="F239" s="4">
        <f t="shared" si="28"/>
        <v>0</v>
      </c>
      <c r="G239" s="4">
        <f t="shared" si="29"/>
        <v>0</v>
      </c>
      <c r="H239" s="4">
        <f t="shared" si="24"/>
        <v>0</v>
      </c>
      <c r="I239" s="26">
        <f t="shared" si="25"/>
        <v>0</v>
      </c>
      <c r="K239" s="49">
        <v>5.1999999999999998E-2</v>
      </c>
    </row>
    <row r="240" spans="1:11" ht="16.05" customHeight="1" x14ac:dyDescent="0.25">
      <c r="A240" s="48">
        <f t="shared" si="30"/>
        <v>50586</v>
      </c>
      <c r="B240" s="45" t="str">
        <f t="shared" si="26"/>
        <v>A240</v>
      </c>
      <c r="C240" s="46">
        <v>228</v>
      </c>
      <c r="D240" s="4">
        <f t="shared" si="27"/>
        <v>0</v>
      </c>
      <c r="E240" s="4">
        <f t="shared" si="31"/>
        <v>0</v>
      </c>
      <c r="F240" s="4">
        <f t="shared" si="28"/>
        <v>0</v>
      </c>
      <c r="G240" s="4">
        <f t="shared" si="29"/>
        <v>0</v>
      </c>
      <c r="H240" s="4">
        <f t="shared" si="24"/>
        <v>0</v>
      </c>
      <c r="I240" s="26">
        <f t="shared" si="25"/>
        <v>0</v>
      </c>
      <c r="K240" s="49">
        <v>5.1999999999999998E-2</v>
      </c>
    </row>
    <row r="241" spans="1:11" ht="16.05" customHeight="1" x14ac:dyDescent="0.25">
      <c r="A241" s="48">
        <f t="shared" si="30"/>
        <v>50617</v>
      </c>
      <c r="B241" s="45" t="str">
        <f t="shared" si="26"/>
        <v>A241</v>
      </c>
      <c r="C241" s="46">
        <v>229</v>
      </c>
      <c r="D241" s="4">
        <f t="shared" si="27"/>
        <v>0</v>
      </c>
      <c r="E241" s="4">
        <f t="shared" si="31"/>
        <v>0</v>
      </c>
      <c r="F241" s="4">
        <f t="shared" si="28"/>
        <v>0</v>
      </c>
      <c r="G241" s="4">
        <f t="shared" si="29"/>
        <v>0</v>
      </c>
      <c r="H241" s="4">
        <f t="shared" si="24"/>
        <v>0</v>
      </c>
      <c r="I241" s="26">
        <f t="shared" si="25"/>
        <v>0</v>
      </c>
      <c r="K241" s="49">
        <v>5.1999999999999998E-2</v>
      </c>
    </row>
    <row r="242" spans="1:11" ht="16.05" customHeight="1" x14ac:dyDescent="0.25">
      <c r="A242" s="48">
        <f t="shared" si="30"/>
        <v>50648</v>
      </c>
      <c r="B242" s="45" t="str">
        <f t="shared" si="26"/>
        <v>A242</v>
      </c>
      <c r="C242" s="46">
        <v>230</v>
      </c>
      <c r="D242" s="4">
        <f t="shared" si="27"/>
        <v>0</v>
      </c>
      <c r="E242" s="4">
        <f t="shared" si="31"/>
        <v>0</v>
      </c>
      <c r="F242" s="4">
        <f t="shared" si="28"/>
        <v>0</v>
      </c>
      <c r="G242" s="4">
        <f t="shared" si="29"/>
        <v>0</v>
      </c>
      <c r="H242" s="4">
        <f t="shared" si="24"/>
        <v>0</v>
      </c>
      <c r="I242" s="26">
        <f t="shared" si="25"/>
        <v>0</v>
      </c>
      <c r="K242" s="49">
        <v>5.1999999999999998E-2</v>
      </c>
    </row>
    <row r="243" spans="1:11" ht="16.05" customHeight="1" x14ac:dyDescent="0.25">
      <c r="A243" s="48">
        <f t="shared" si="30"/>
        <v>50678</v>
      </c>
      <c r="B243" s="45" t="str">
        <f t="shared" si="26"/>
        <v>A243</v>
      </c>
      <c r="C243" s="46">
        <v>231</v>
      </c>
      <c r="D243" s="4">
        <f t="shared" si="27"/>
        <v>0</v>
      </c>
      <c r="E243" s="4">
        <f t="shared" si="31"/>
        <v>0</v>
      </c>
      <c r="F243" s="4">
        <f t="shared" si="28"/>
        <v>0</v>
      </c>
      <c r="G243" s="4">
        <f t="shared" si="29"/>
        <v>0</v>
      </c>
      <c r="H243" s="4">
        <f t="shared" si="24"/>
        <v>0</v>
      </c>
      <c r="I243" s="26">
        <f t="shared" si="25"/>
        <v>0</v>
      </c>
      <c r="K243" s="49">
        <v>5.1999999999999998E-2</v>
      </c>
    </row>
    <row r="244" spans="1:11" ht="16.05" customHeight="1" x14ac:dyDescent="0.25">
      <c r="A244" s="48">
        <f t="shared" si="30"/>
        <v>50709</v>
      </c>
      <c r="B244" s="45" t="str">
        <f t="shared" si="26"/>
        <v>A244</v>
      </c>
      <c r="C244" s="46">
        <v>232</v>
      </c>
      <c r="D244" s="4">
        <f t="shared" si="27"/>
        <v>0</v>
      </c>
      <c r="E244" s="4">
        <f t="shared" si="31"/>
        <v>0</v>
      </c>
      <c r="F244" s="4">
        <f t="shared" si="28"/>
        <v>0</v>
      </c>
      <c r="G244" s="4">
        <f t="shared" si="29"/>
        <v>0</v>
      </c>
      <c r="H244" s="4">
        <f t="shared" si="24"/>
        <v>0</v>
      </c>
      <c r="I244" s="26">
        <f t="shared" si="25"/>
        <v>0</v>
      </c>
      <c r="K244" s="49">
        <v>5.1999999999999998E-2</v>
      </c>
    </row>
    <row r="245" spans="1:11" ht="16.05" customHeight="1" x14ac:dyDescent="0.25">
      <c r="A245" s="48">
        <f t="shared" si="30"/>
        <v>50739</v>
      </c>
      <c r="B245" s="45" t="str">
        <f t="shared" si="26"/>
        <v>A245</v>
      </c>
      <c r="C245" s="46">
        <v>233</v>
      </c>
      <c r="D245" s="4">
        <f t="shared" si="27"/>
        <v>0</v>
      </c>
      <c r="E245" s="4">
        <f t="shared" si="31"/>
        <v>0</v>
      </c>
      <c r="F245" s="4">
        <f t="shared" si="28"/>
        <v>0</v>
      </c>
      <c r="G245" s="4">
        <f t="shared" si="29"/>
        <v>0</v>
      </c>
      <c r="H245" s="4">
        <f t="shared" si="24"/>
        <v>0</v>
      </c>
      <c r="I245" s="26">
        <f t="shared" si="25"/>
        <v>0</v>
      </c>
      <c r="K245" s="49">
        <v>5.1999999999999998E-2</v>
      </c>
    </row>
    <row r="246" spans="1:11" ht="16.05" customHeight="1" x14ac:dyDescent="0.25">
      <c r="A246" s="48">
        <f t="shared" si="30"/>
        <v>50770</v>
      </c>
      <c r="B246" s="45" t="str">
        <f t="shared" si="26"/>
        <v>A246</v>
      </c>
      <c r="C246" s="46">
        <v>234</v>
      </c>
      <c r="D246" s="4">
        <f t="shared" si="27"/>
        <v>0</v>
      </c>
      <c r="E246" s="4">
        <f t="shared" si="31"/>
        <v>0</v>
      </c>
      <c r="F246" s="4">
        <f t="shared" si="28"/>
        <v>0</v>
      </c>
      <c r="G246" s="4">
        <f t="shared" si="29"/>
        <v>0</v>
      </c>
      <c r="H246" s="4">
        <f t="shared" si="24"/>
        <v>0</v>
      </c>
      <c r="I246" s="26">
        <f t="shared" si="25"/>
        <v>0</v>
      </c>
      <c r="K246" s="49">
        <v>5.1999999999999998E-2</v>
      </c>
    </row>
    <row r="247" spans="1:11" ht="16.05" customHeight="1" x14ac:dyDescent="0.25">
      <c r="A247" s="48">
        <f t="shared" si="30"/>
        <v>50801</v>
      </c>
      <c r="B247" s="45" t="str">
        <f t="shared" si="26"/>
        <v>A247</v>
      </c>
      <c r="C247" s="46">
        <v>235</v>
      </c>
      <c r="D247" s="4">
        <f t="shared" si="27"/>
        <v>0</v>
      </c>
      <c r="E247" s="4">
        <f t="shared" si="31"/>
        <v>0</v>
      </c>
      <c r="F247" s="4">
        <f t="shared" si="28"/>
        <v>0</v>
      </c>
      <c r="G247" s="4">
        <f t="shared" si="29"/>
        <v>0</v>
      </c>
      <c r="H247" s="4">
        <f t="shared" si="24"/>
        <v>0</v>
      </c>
      <c r="I247" s="26">
        <f t="shared" si="25"/>
        <v>0</v>
      </c>
      <c r="K247" s="49">
        <v>5.1999999999999998E-2</v>
      </c>
    </row>
    <row r="248" spans="1:11" ht="16.05" customHeight="1" x14ac:dyDescent="0.25">
      <c r="A248" s="48">
        <f t="shared" si="30"/>
        <v>50829</v>
      </c>
      <c r="B248" s="45" t="str">
        <f t="shared" si="26"/>
        <v>A248</v>
      </c>
      <c r="C248" s="46">
        <v>236</v>
      </c>
      <c r="D248" s="4">
        <f t="shared" si="27"/>
        <v>0</v>
      </c>
      <c r="E248" s="4">
        <f t="shared" si="31"/>
        <v>0</v>
      </c>
      <c r="F248" s="4">
        <f t="shared" si="28"/>
        <v>0</v>
      </c>
      <c r="G248" s="4">
        <f t="shared" si="29"/>
        <v>0</v>
      </c>
      <c r="H248" s="4">
        <f t="shared" si="24"/>
        <v>0</v>
      </c>
      <c r="I248" s="26">
        <f t="shared" si="25"/>
        <v>0</v>
      </c>
      <c r="K248" s="49">
        <v>5.1999999999999998E-2</v>
      </c>
    </row>
    <row r="249" spans="1:11" ht="16.05" customHeight="1" x14ac:dyDescent="0.25">
      <c r="A249" s="48">
        <f t="shared" si="30"/>
        <v>50860</v>
      </c>
      <c r="B249" s="45" t="str">
        <f t="shared" si="26"/>
        <v>A249</v>
      </c>
      <c r="C249" s="46">
        <v>237</v>
      </c>
      <c r="D249" s="4">
        <f t="shared" si="27"/>
        <v>0</v>
      </c>
      <c r="E249" s="4">
        <f t="shared" si="31"/>
        <v>0</v>
      </c>
      <c r="F249" s="4">
        <f t="shared" si="28"/>
        <v>0</v>
      </c>
      <c r="G249" s="4">
        <f t="shared" si="29"/>
        <v>0</v>
      </c>
      <c r="H249" s="4">
        <f t="shared" si="24"/>
        <v>0</v>
      </c>
      <c r="I249" s="26">
        <f t="shared" si="25"/>
        <v>0</v>
      </c>
      <c r="K249" s="49">
        <v>5.1999999999999998E-2</v>
      </c>
    </row>
    <row r="250" spans="1:11" ht="16.05" customHeight="1" x14ac:dyDescent="0.25">
      <c r="A250" s="48">
        <f t="shared" si="30"/>
        <v>50890</v>
      </c>
      <c r="B250" s="45" t="str">
        <f t="shared" si="26"/>
        <v>A250</v>
      </c>
      <c r="C250" s="46">
        <v>238</v>
      </c>
      <c r="D250" s="4">
        <f t="shared" si="27"/>
        <v>0</v>
      </c>
      <c r="E250" s="4">
        <f t="shared" si="31"/>
        <v>0</v>
      </c>
      <c r="F250" s="4">
        <f t="shared" si="28"/>
        <v>0</v>
      </c>
      <c r="G250" s="4">
        <f t="shared" si="29"/>
        <v>0</v>
      </c>
      <c r="H250" s="4">
        <f t="shared" si="24"/>
        <v>0</v>
      </c>
      <c r="I250" s="26">
        <f t="shared" si="25"/>
        <v>0</v>
      </c>
      <c r="K250" s="49">
        <v>5.1999999999999998E-2</v>
      </c>
    </row>
    <row r="251" spans="1:11" ht="16.05" customHeight="1" x14ac:dyDescent="0.25">
      <c r="A251" s="48">
        <f t="shared" si="30"/>
        <v>50921</v>
      </c>
      <c r="B251" s="45" t="str">
        <f t="shared" si="26"/>
        <v>A251</v>
      </c>
      <c r="C251" s="46">
        <v>239</v>
      </c>
      <c r="D251" s="4">
        <f t="shared" si="27"/>
        <v>0</v>
      </c>
      <c r="E251" s="4">
        <f t="shared" si="31"/>
        <v>0</v>
      </c>
      <c r="F251" s="4">
        <f t="shared" si="28"/>
        <v>0</v>
      </c>
      <c r="G251" s="4">
        <f t="shared" si="29"/>
        <v>0</v>
      </c>
      <c r="H251" s="4">
        <f t="shared" si="24"/>
        <v>0</v>
      </c>
      <c r="I251" s="26">
        <f t="shared" si="25"/>
        <v>0</v>
      </c>
      <c r="K251" s="49">
        <v>5.1999999999999998E-2</v>
      </c>
    </row>
    <row r="252" spans="1:11" ht="16.05" customHeight="1" x14ac:dyDescent="0.25">
      <c r="A252" s="48">
        <f t="shared" si="30"/>
        <v>50951</v>
      </c>
      <c r="B252" s="45" t="str">
        <f t="shared" si="26"/>
        <v>A252</v>
      </c>
      <c r="C252" s="46">
        <v>240</v>
      </c>
      <c r="D252" s="4">
        <f t="shared" si="27"/>
        <v>0</v>
      </c>
      <c r="E252" s="4">
        <f t="shared" si="31"/>
        <v>0</v>
      </c>
      <c r="F252" s="4">
        <f t="shared" si="28"/>
        <v>0</v>
      </c>
      <c r="G252" s="4">
        <f t="shared" si="29"/>
        <v>0</v>
      </c>
      <c r="H252" s="4">
        <f t="shared" si="24"/>
        <v>0</v>
      </c>
      <c r="I252" s="26">
        <f t="shared" si="25"/>
        <v>0</v>
      </c>
      <c r="K252" s="49">
        <v>5.1999999999999998E-2</v>
      </c>
    </row>
    <row r="253" spans="1:11" ht="16.05" customHeight="1" x14ac:dyDescent="0.25">
      <c r="A253" s="48">
        <f t="shared" si="30"/>
        <v>50982</v>
      </c>
      <c r="B253" s="45" t="str">
        <f t="shared" si="26"/>
        <v>A253</v>
      </c>
      <c r="C253" s="46">
        <v>241</v>
      </c>
      <c r="D253" s="4">
        <f t="shared" si="27"/>
        <v>0</v>
      </c>
      <c r="E253" s="4">
        <f t="shared" si="31"/>
        <v>0</v>
      </c>
      <c r="F253" s="4">
        <f t="shared" si="28"/>
        <v>0</v>
      </c>
      <c r="G253" s="4">
        <f t="shared" si="29"/>
        <v>0</v>
      </c>
      <c r="H253" s="4">
        <f t="shared" si="24"/>
        <v>0</v>
      </c>
      <c r="I253" s="26">
        <f t="shared" si="25"/>
        <v>0</v>
      </c>
      <c r="K253" s="49">
        <v>5.1999999999999998E-2</v>
      </c>
    </row>
    <row r="254" spans="1:11" ht="16.05" customHeight="1" x14ac:dyDescent="0.25">
      <c r="A254" s="48">
        <f t="shared" si="30"/>
        <v>51013</v>
      </c>
      <c r="B254" s="45" t="str">
        <f t="shared" si="26"/>
        <v>A254</v>
      </c>
      <c r="C254" s="46">
        <v>242</v>
      </c>
      <c r="D254" s="4">
        <f t="shared" si="27"/>
        <v>0</v>
      </c>
      <c r="E254" s="4">
        <f t="shared" si="31"/>
        <v>0</v>
      </c>
      <c r="F254" s="4">
        <f t="shared" si="28"/>
        <v>0</v>
      </c>
      <c r="G254" s="4">
        <f t="shared" si="29"/>
        <v>0</v>
      </c>
      <c r="H254" s="4">
        <f t="shared" si="24"/>
        <v>0</v>
      </c>
      <c r="I254" s="26">
        <f t="shared" si="25"/>
        <v>0</v>
      </c>
      <c r="K254" s="49">
        <v>5.1999999999999998E-2</v>
      </c>
    </row>
    <row r="255" spans="1:11" ht="16.05" customHeight="1" x14ac:dyDescent="0.25">
      <c r="A255" s="48">
        <f t="shared" si="30"/>
        <v>51043</v>
      </c>
      <c r="B255" s="45" t="str">
        <f t="shared" si="26"/>
        <v>A255</v>
      </c>
      <c r="C255" s="46">
        <v>243</v>
      </c>
      <c r="D255" s="4">
        <f t="shared" si="27"/>
        <v>0</v>
      </c>
      <c r="E255" s="4">
        <f t="shared" si="31"/>
        <v>0</v>
      </c>
      <c r="F255" s="4">
        <f t="shared" si="28"/>
        <v>0</v>
      </c>
      <c r="G255" s="4">
        <f t="shared" si="29"/>
        <v>0</v>
      </c>
      <c r="H255" s="4">
        <f t="shared" si="24"/>
        <v>0</v>
      </c>
      <c r="I255" s="26">
        <f t="shared" si="25"/>
        <v>0</v>
      </c>
      <c r="K255" s="49">
        <v>5.1999999999999998E-2</v>
      </c>
    </row>
    <row r="256" spans="1:11" ht="16.05" customHeight="1" x14ac:dyDescent="0.25">
      <c r="A256" s="48">
        <f t="shared" si="30"/>
        <v>51074</v>
      </c>
      <c r="B256" s="45" t="str">
        <f t="shared" si="26"/>
        <v>A256</v>
      </c>
      <c r="C256" s="46">
        <v>244</v>
      </c>
      <c r="D256" s="4">
        <f t="shared" si="27"/>
        <v>0</v>
      </c>
      <c r="E256" s="4">
        <f t="shared" si="31"/>
        <v>0</v>
      </c>
      <c r="F256" s="4">
        <f t="shared" si="28"/>
        <v>0</v>
      </c>
      <c r="G256" s="4">
        <f t="shared" si="29"/>
        <v>0</v>
      </c>
      <c r="H256" s="4">
        <f t="shared" si="24"/>
        <v>0</v>
      </c>
      <c r="I256" s="26">
        <f t="shared" si="25"/>
        <v>0</v>
      </c>
      <c r="K256" s="49">
        <v>5.1999999999999998E-2</v>
      </c>
    </row>
    <row r="257" spans="1:11" ht="16.05" customHeight="1" x14ac:dyDescent="0.25">
      <c r="A257" s="48">
        <f t="shared" si="30"/>
        <v>51104</v>
      </c>
      <c r="B257" s="45" t="str">
        <f t="shared" si="26"/>
        <v>A257</v>
      </c>
      <c r="C257" s="46">
        <v>245</v>
      </c>
      <c r="D257" s="4">
        <f t="shared" si="27"/>
        <v>0</v>
      </c>
      <c r="E257" s="4">
        <f t="shared" si="31"/>
        <v>0</v>
      </c>
      <c r="F257" s="4">
        <f t="shared" si="28"/>
        <v>0</v>
      </c>
      <c r="G257" s="4">
        <f t="shared" si="29"/>
        <v>0</v>
      </c>
      <c r="H257" s="4">
        <f t="shared" si="24"/>
        <v>0</v>
      </c>
      <c r="I257" s="26">
        <f t="shared" si="25"/>
        <v>0</v>
      </c>
      <c r="K257" s="49">
        <v>5.1999999999999998E-2</v>
      </c>
    </row>
    <row r="258" spans="1:11" ht="16.05" customHeight="1" x14ac:dyDescent="0.25">
      <c r="A258" s="48">
        <f t="shared" si="30"/>
        <v>51135</v>
      </c>
      <c r="B258" s="45" t="str">
        <f t="shared" si="26"/>
        <v>A258</v>
      </c>
      <c r="C258" s="46">
        <v>246</v>
      </c>
      <c r="D258" s="4">
        <f t="shared" si="27"/>
        <v>0</v>
      </c>
      <c r="E258" s="4">
        <f t="shared" si="31"/>
        <v>0</v>
      </c>
      <c r="F258" s="4">
        <f t="shared" si="28"/>
        <v>0</v>
      </c>
      <c r="G258" s="4">
        <f t="shared" si="29"/>
        <v>0</v>
      </c>
      <c r="H258" s="4">
        <f t="shared" si="24"/>
        <v>0</v>
      </c>
      <c r="I258" s="26">
        <f t="shared" si="25"/>
        <v>0</v>
      </c>
      <c r="K258" s="49">
        <v>5.1999999999999998E-2</v>
      </c>
    </row>
    <row r="259" spans="1:11" ht="16.05" customHeight="1" x14ac:dyDescent="0.25">
      <c r="A259" s="48">
        <f t="shared" si="30"/>
        <v>51166</v>
      </c>
      <c r="B259" s="45" t="str">
        <f t="shared" si="26"/>
        <v>A259</v>
      </c>
      <c r="C259" s="46">
        <v>247</v>
      </c>
      <c r="D259" s="4">
        <f t="shared" si="27"/>
        <v>0</v>
      </c>
      <c r="E259" s="4">
        <f t="shared" si="31"/>
        <v>0</v>
      </c>
      <c r="F259" s="4">
        <f t="shared" si="28"/>
        <v>0</v>
      </c>
      <c r="G259" s="4">
        <f t="shared" si="29"/>
        <v>0</v>
      </c>
      <c r="H259" s="4">
        <f t="shared" si="24"/>
        <v>0</v>
      </c>
      <c r="I259" s="26">
        <f t="shared" si="25"/>
        <v>0</v>
      </c>
      <c r="K259" s="49">
        <v>5.1999999999999998E-2</v>
      </c>
    </row>
    <row r="260" spans="1:11" ht="16.05" customHeight="1" x14ac:dyDescent="0.25">
      <c r="A260" s="48">
        <f t="shared" si="30"/>
        <v>51195</v>
      </c>
      <c r="B260" s="45" t="str">
        <f t="shared" si="26"/>
        <v>A260</v>
      </c>
      <c r="C260" s="46">
        <v>248</v>
      </c>
      <c r="D260" s="4">
        <f t="shared" si="27"/>
        <v>0</v>
      </c>
      <c r="E260" s="4">
        <f t="shared" si="31"/>
        <v>0</v>
      </c>
      <c r="F260" s="4">
        <f t="shared" si="28"/>
        <v>0</v>
      </c>
      <c r="G260" s="4">
        <f t="shared" si="29"/>
        <v>0</v>
      </c>
      <c r="H260" s="4">
        <f t="shared" si="24"/>
        <v>0</v>
      </c>
      <c r="I260" s="26">
        <f t="shared" si="25"/>
        <v>0</v>
      </c>
      <c r="K260" s="49">
        <v>5.1999999999999998E-2</v>
      </c>
    </row>
    <row r="261" spans="1:11" ht="16.05" customHeight="1" x14ac:dyDescent="0.25">
      <c r="A261" s="48">
        <f t="shared" si="30"/>
        <v>51226</v>
      </c>
      <c r="B261" s="45" t="str">
        <f t="shared" si="26"/>
        <v>A261</v>
      </c>
      <c r="C261" s="46">
        <v>249</v>
      </c>
      <c r="D261" s="4">
        <f t="shared" si="27"/>
        <v>0</v>
      </c>
      <c r="E261" s="4">
        <f t="shared" si="31"/>
        <v>0</v>
      </c>
      <c r="F261" s="4">
        <f t="shared" si="28"/>
        <v>0</v>
      </c>
      <c r="G261" s="4">
        <f t="shared" si="29"/>
        <v>0</v>
      </c>
      <c r="H261" s="4">
        <f t="shared" si="24"/>
        <v>0</v>
      </c>
      <c r="I261" s="26">
        <f t="shared" si="25"/>
        <v>0</v>
      </c>
      <c r="K261" s="49">
        <v>5.1999999999999998E-2</v>
      </c>
    </row>
    <row r="262" spans="1:11" ht="16.05" customHeight="1" x14ac:dyDescent="0.25">
      <c r="A262" s="48">
        <f t="shared" si="30"/>
        <v>51256</v>
      </c>
      <c r="B262" s="45" t="str">
        <f t="shared" si="26"/>
        <v>A262</v>
      </c>
      <c r="C262" s="46">
        <v>250</v>
      </c>
      <c r="D262" s="4">
        <f t="shared" si="27"/>
        <v>0</v>
      </c>
      <c r="E262" s="4">
        <f t="shared" si="31"/>
        <v>0</v>
      </c>
      <c r="F262" s="4">
        <f t="shared" si="28"/>
        <v>0</v>
      </c>
      <c r="G262" s="4">
        <f t="shared" si="29"/>
        <v>0</v>
      </c>
      <c r="H262" s="4">
        <f t="shared" si="24"/>
        <v>0</v>
      </c>
      <c r="I262" s="26">
        <f t="shared" si="25"/>
        <v>0</v>
      </c>
      <c r="K262" s="49">
        <v>5.1999999999999998E-2</v>
      </c>
    </row>
    <row r="263" spans="1:11" ht="16.05" customHeight="1" x14ac:dyDescent="0.25">
      <c r="A263" s="48">
        <f t="shared" si="30"/>
        <v>51287</v>
      </c>
      <c r="B263" s="45" t="str">
        <f t="shared" si="26"/>
        <v>A263</v>
      </c>
      <c r="C263" s="46">
        <v>251</v>
      </c>
      <c r="D263" s="4">
        <f t="shared" si="27"/>
        <v>0</v>
      </c>
      <c r="E263" s="4">
        <f t="shared" si="31"/>
        <v>0</v>
      </c>
      <c r="F263" s="4">
        <f t="shared" si="28"/>
        <v>0</v>
      </c>
      <c r="G263" s="4">
        <f t="shared" si="29"/>
        <v>0</v>
      </c>
      <c r="H263" s="4">
        <f t="shared" si="24"/>
        <v>0</v>
      </c>
      <c r="I263" s="26">
        <f t="shared" si="25"/>
        <v>0</v>
      </c>
      <c r="K263" s="49">
        <v>5.1999999999999998E-2</v>
      </c>
    </row>
    <row r="264" spans="1:11" ht="16.05" customHeight="1" x14ac:dyDescent="0.25">
      <c r="A264" s="48">
        <f t="shared" si="30"/>
        <v>51317</v>
      </c>
      <c r="B264" s="45" t="str">
        <f t="shared" si="26"/>
        <v>A264</v>
      </c>
      <c r="C264" s="46">
        <v>252</v>
      </c>
      <c r="D264" s="4">
        <f t="shared" si="27"/>
        <v>0</v>
      </c>
      <c r="E264" s="4">
        <f t="shared" si="31"/>
        <v>0</v>
      </c>
      <c r="F264" s="4">
        <f t="shared" si="28"/>
        <v>0</v>
      </c>
      <c r="G264" s="4">
        <f t="shared" si="29"/>
        <v>0</v>
      </c>
      <c r="H264" s="4">
        <f t="shared" si="24"/>
        <v>0</v>
      </c>
      <c r="I264" s="26">
        <f t="shared" si="25"/>
        <v>0</v>
      </c>
      <c r="K264" s="49">
        <v>5.1999999999999998E-2</v>
      </c>
    </row>
    <row r="265" spans="1:11" ht="16.05" customHeight="1" x14ac:dyDescent="0.25">
      <c r="A265" s="48">
        <f t="shared" si="30"/>
        <v>51348</v>
      </c>
      <c r="B265" s="45" t="str">
        <f t="shared" si="26"/>
        <v>A265</v>
      </c>
      <c r="C265" s="46">
        <v>253</v>
      </c>
      <c r="D265" s="4">
        <f t="shared" si="27"/>
        <v>0</v>
      </c>
      <c r="E265" s="4">
        <f t="shared" si="31"/>
        <v>0</v>
      </c>
      <c r="F265" s="4">
        <f t="shared" si="28"/>
        <v>0</v>
      </c>
      <c r="G265" s="4">
        <f t="shared" si="29"/>
        <v>0</v>
      </c>
      <c r="H265" s="4">
        <f t="shared" si="24"/>
        <v>0</v>
      </c>
      <c r="I265" s="26">
        <f t="shared" si="25"/>
        <v>0</v>
      </c>
      <c r="K265" s="49">
        <v>5.1999999999999998E-2</v>
      </c>
    </row>
    <row r="266" spans="1:11" ht="16.05" customHeight="1" x14ac:dyDescent="0.25">
      <c r="A266" s="48">
        <f t="shared" si="30"/>
        <v>51379</v>
      </c>
      <c r="B266" s="45" t="str">
        <f t="shared" si="26"/>
        <v>A266</v>
      </c>
      <c r="C266" s="46">
        <v>254</v>
      </c>
      <c r="D266" s="4">
        <f t="shared" si="27"/>
        <v>0</v>
      </c>
      <c r="E266" s="4">
        <f t="shared" si="31"/>
        <v>0</v>
      </c>
      <c r="F266" s="4">
        <f t="shared" si="28"/>
        <v>0</v>
      </c>
      <c r="G266" s="4">
        <f t="shared" si="29"/>
        <v>0</v>
      </c>
      <c r="H266" s="4">
        <f t="shared" si="24"/>
        <v>0</v>
      </c>
      <c r="I266" s="26">
        <f t="shared" si="25"/>
        <v>0</v>
      </c>
      <c r="K266" s="49">
        <v>5.1999999999999998E-2</v>
      </c>
    </row>
    <row r="267" spans="1:11" ht="16.05" customHeight="1" x14ac:dyDescent="0.25">
      <c r="A267" s="48">
        <f t="shared" si="30"/>
        <v>51409</v>
      </c>
      <c r="B267" s="45" t="str">
        <f t="shared" si="26"/>
        <v>A267</v>
      </c>
      <c r="C267" s="46">
        <v>255</v>
      </c>
      <c r="D267" s="4">
        <f t="shared" si="27"/>
        <v>0</v>
      </c>
      <c r="E267" s="4">
        <f t="shared" si="31"/>
        <v>0</v>
      </c>
      <c r="F267" s="4">
        <f t="shared" si="28"/>
        <v>0</v>
      </c>
      <c r="G267" s="4">
        <f t="shared" si="29"/>
        <v>0</v>
      </c>
      <c r="H267" s="4">
        <f t="shared" si="24"/>
        <v>0</v>
      </c>
      <c r="I267" s="26">
        <f t="shared" si="25"/>
        <v>0</v>
      </c>
      <c r="K267" s="49">
        <v>5.1999999999999998E-2</v>
      </c>
    </row>
    <row r="268" spans="1:11" ht="16.05" customHeight="1" x14ac:dyDescent="0.25">
      <c r="A268" s="48">
        <f t="shared" si="30"/>
        <v>51440</v>
      </c>
      <c r="B268" s="45" t="str">
        <f t="shared" si="26"/>
        <v>A268</v>
      </c>
      <c r="C268" s="46">
        <v>256</v>
      </c>
      <c r="D268" s="4">
        <f t="shared" si="27"/>
        <v>0</v>
      </c>
      <c r="E268" s="4">
        <f t="shared" si="31"/>
        <v>0</v>
      </c>
      <c r="F268" s="4">
        <f t="shared" si="28"/>
        <v>0</v>
      </c>
      <c r="G268" s="4">
        <f t="shared" si="29"/>
        <v>0</v>
      </c>
      <c r="H268" s="4">
        <f t="shared" si="24"/>
        <v>0</v>
      </c>
      <c r="I268" s="26">
        <f t="shared" si="25"/>
        <v>0</v>
      </c>
      <c r="K268" s="49">
        <v>5.1999999999999998E-2</v>
      </c>
    </row>
    <row r="269" spans="1:11" ht="16.05" customHeight="1" x14ac:dyDescent="0.25">
      <c r="A269" s="48">
        <f t="shared" si="30"/>
        <v>51470</v>
      </c>
      <c r="B269" s="45" t="str">
        <f t="shared" si="26"/>
        <v>A269</v>
      </c>
      <c r="C269" s="46">
        <v>257</v>
      </c>
      <c r="D269" s="4">
        <f t="shared" si="27"/>
        <v>0</v>
      </c>
      <c r="E269" s="4">
        <f t="shared" si="31"/>
        <v>0</v>
      </c>
      <c r="F269" s="4">
        <f t="shared" si="28"/>
        <v>0</v>
      </c>
      <c r="G269" s="4">
        <f t="shared" si="29"/>
        <v>0</v>
      </c>
      <c r="H269" s="4">
        <f t="shared" ref="H269:H332" si="32">D269-G269</f>
        <v>0</v>
      </c>
      <c r="I269" s="26">
        <f t="shared" ref="I269:I332" si="33">H269/$D$4</f>
        <v>0</v>
      </c>
      <c r="K269" s="49">
        <v>5.1999999999999998E-2</v>
      </c>
    </row>
    <row r="270" spans="1:11" ht="16.05" customHeight="1" x14ac:dyDescent="0.25">
      <c r="A270" s="48">
        <f t="shared" si="30"/>
        <v>51501</v>
      </c>
      <c r="B270" s="45" t="str">
        <f t="shared" ref="B270:B333" si="34">"A"&amp;ROW(A270)</f>
        <v>A270</v>
      </c>
      <c r="C270" s="46">
        <v>258</v>
      </c>
      <c r="D270" s="4">
        <f t="shared" ref="D270:D333" si="35">IF(ROUND(H269,0)&gt;0,H269,0)</f>
        <v>0</v>
      </c>
      <c r="E270" s="4">
        <f t="shared" si="31"/>
        <v>0</v>
      </c>
      <c r="F270" s="4">
        <f t="shared" ref="F270:F333" si="36">IF($D$6+1-C270&lt;=0,0,IF($D$9="Beginning",(D270-E270)*K270/12,D270*K270/12))</f>
        <v>0</v>
      </c>
      <c r="G270" s="4">
        <f t="shared" ref="G270:G333" si="37">IF(ROUND($D$6+1-C270,2)&lt;=0,0,E270-F270)</f>
        <v>0</v>
      </c>
      <c r="H270" s="4">
        <f t="shared" si="32"/>
        <v>0</v>
      </c>
      <c r="I270" s="26">
        <f t="shared" si="33"/>
        <v>0</v>
      </c>
      <c r="K270" s="49">
        <v>5.1999999999999998E-2</v>
      </c>
    </row>
    <row r="271" spans="1:11" ht="16.05" customHeight="1" x14ac:dyDescent="0.25">
      <c r="A271" s="48">
        <f t="shared" ref="A271:A334" si="38">DATE(YEAR(A270),MONTH(A270)+2,1-1)</f>
        <v>51532</v>
      </c>
      <c r="B271" s="45" t="str">
        <f t="shared" si="34"/>
        <v>A271</v>
      </c>
      <c r="C271" s="46">
        <v>259</v>
      </c>
      <c r="D271" s="4">
        <f t="shared" si="35"/>
        <v>0</v>
      </c>
      <c r="E271" s="4">
        <f t="shared" ref="E271:E334" si="39">IF($D$6+1-C271&lt;=0,0,IF($D$9="Beginning",PMT(K270/12,$D$6+1-C271,-(D270-E270),-PV(K270/12,1,0,$D$10),0),PMT(K271/12,$D$6+1-C271,-D271,$D$10,0)))</f>
        <v>0</v>
      </c>
      <c r="F271" s="4">
        <f t="shared" si="36"/>
        <v>0</v>
      </c>
      <c r="G271" s="4">
        <f t="shared" si="37"/>
        <v>0</v>
      </c>
      <c r="H271" s="4">
        <f t="shared" si="32"/>
        <v>0</v>
      </c>
      <c r="I271" s="26">
        <f t="shared" si="33"/>
        <v>0</v>
      </c>
      <c r="K271" s="49">
        <v>5.1999999999999998E-2</v>
      </c>
    </row>
    <row r="272" spans="1:11" ht="16.05" customHeight="1" x14ac:dyDescent="0.25">
      <c r="A272" s="48">
        <f t="shared" si="38"/>
        <v>51560</v>
      </c>
      <c r="B272" s="45" t="str">
        <f t="shared" si="34"/>
        <v>A272</v>
      </c>
      <c r="C272" s="46">
        <v>260</v>
      </c>
      <c r="D272" s="4">
        <f t="shared" si="35"/>
        <v>0</v>
      </c>
      <c r="E272" s="4">
        <f t="shared" si="39"/>
        <v>0</v>
      </c>
      <c r="F272" s="4">
        <f t="shared" si="36"/>
        <v>0</v>
      </c>
      <c r="G272" s="4">
        <f t="shared" si="37"/>
        <v>0</v>
      </c>
      <c r="H272" s="4">
        <f t="shared" si="32"/>
        <v>0</v>
      </c>
      <c r="I272" s="26">
        <f t="shared" si="33"/>
        <v>0</v>
      </c>
      <c r="K272" s="49">
        <v>5.1999999999999998E-2</v>
      </c>
    </row>
    <row r="273" spans="1:11" ht="16.05" customHeight="1" x14ac:dyDescent="0.25">
      <c r="A273" s="48">
        <f t="shared" si="38"/>
        <v>51591</v>
      </c>
      <c r="B273" s="45" t="str">
        <f t="shared" si="34"/>
        <v>A273</v>
      </c>
      <c r="C273" s="46">
        <v>261</v>
      </c>
      <c r="D273" s="4">
        <f t="shared" si="35"/>
        <v>0</v>
      </c>
      <c r="E273" s="4">
        <f t="shared" si="39"/>
        <v>0</v>
      </c>
      <c r="F273" s="4">
        <f t="shared" si="36"/>
        <v>0</v>
      </c>
      <c r="G273" s="4">
        <f t="shared" si="37"/>
        <v>0</v>
      </c>
      <c r="H273" s="4">
        <f t="shared" si="32"/>
        <v>0</v>
      </c>
      <c r="I273" s="26">
        <f t="shared" si="33"/>
        <v>0</v>
      </c>
      <c r="K273" s="49">
        <v>5.1999999999999998E-2</v>
      </c>
    </row>
    <row r="274" spans="1:11" ht="16.05" customHeight="1" x14ac:dyDescent="0.25">
      <c r="A274" s="48">
        <f t="shared" si="38"/>
        <v>51621</v>
      </c>
      <c r="B274" s="45" t="str">
        <f t="shared" si="34"/>
        <v>A274</v>
      </c>
      <c r="C274" s="46">
        <v>262</v>
      </c>
      <c r="D274" s="4">
        <f t="shared" si="35"/>
        <v>0</v>
      </c>
      <c r="E274" s="4">
        <f t="shared" si="39"/>
        <v>0</v>
      </c>
      <c r="F274" s="4">
        <f t="shared" si="36"/>
        <v>0</v>
      </c>
      <c r="G274" s="4">
        <f t="shared" si="37"/>
        <v>0</v>
      </c>
      <c r="H274" s="4">
        <f t="shared" si="32"/>
        <v>0</v>
      </c>
      <c r="I274" s="26">
        <f t="shared" si="33"/>
        <v>0</v>
      </c>
      <c r="K274" s="49">
        <v>5.1999999999999998E-2</v>
      </c>
    </row>
    <row r="275" spans="1:11" ht="16.05" customHeight="1" x14ac:dyDescent="0.25">
      <c r="A275" s="48">
        <f t="shared" si="38"/>
        <v>51652</v>
      </c>
      <c r="B275" s="45" t="str">
        <f t="shared" si="34"/>
        <v>A275</v>
      </c>
      <c r="C275" s="46">
        <v>263</v>
      </c>
      <c r="D275" s="4">
        <f t="shared" si="35"/>
        <v>0</v>
      </c>
      <c r="E275" s="4">
        <f t="shared" si="39"/>
        <v>0</v>
      </c>
      <c r="F275" s="4">
        <f t="shared" si="36"/>
        <v>0</v>
      </c>
      <c r="G275" s="4">
        <f t="shared" si="37"/>
        <v>0</v>
      </c>
      <c r="H275" s="4">
        <f t="shared" si="32"/>
        <v>0</v>
      </c>
      <c r="I275" s="26">
        <f t="shared" si="33"/>
        <v>0</v>
      </c>
      <c r="K275" s="49">
        <v>5.1999999999999998E-2</v>
      </c>
    </row>
    <row r="276" spans="1:11" ht="16.05" customHeight="1" x14ac:dyDescent="0.25">
      <c r="A276" s="48">
        <f t="shared" si="38"/>
        <v>51682</v>
      </c>
      <c r="B276" s="45" t="str">
        <f t="shared" si="34"/>
        <v>A276</v>
      </c>
      <c r="C276" s="46">
        <v>264</v>
      </c>
      <c r="D276" s="4">
        <f t="shared" si="35"/>
        <v>0</v>
      </c>
      <c r="E276" s="4">
        <f t="shared" si="39"/>
        <v>0</v>
      </c>
      <c r="F276" s="4">
        <f t="shared" si="36"/>
        <v>0</v>
      </c>
      <c r="G276" s="4">
        <f t="shared" si="37"/>
        <v>0</v>
      </c>
      <c r="H276" s="4">
        <f t="shared" si="32"/>
        <v>0</v>
      </c>
      <c r="I276" s="26">
        <f t="shared" si="33"/>
        <v>0</v>
      </c>
      <c r="K276" s="49">
        <v>5.1999999999999998E-2</v>
      </c>
    </row>
    <row r="277" spans="1:11" ht="16.05" customHeight="1" x14ac:dyDescent="0.25">
      <c r="A277" s="48">
        <f t="shared" si="38"/>
        <v>51713</v>
      </c>
      <c r="B277" s="45" t="str">
        <f t="shared" si="34"/>
        <v>A277</v>
      </c>
      <c r="C277" s="46">
        <v>265</v>
      </c>
      <c r="D277" s="4">
        <f t="shared" si="35"/>
        <v>0</v>
      </c>
      <c r="E277" s="4">
        <f t="shared" si="39"/>
        <v>0</v>
      </c>
      <c r="F277" s="4">
        <f t="shared" si="36"/>
        <v>0</v>
      </c>
      <c r="G277" s="4">
        <f t="shared" si="37"/>
        <v>0</v>
      </c>
      <c r="H277" s="4">
        <f t="shared" si="32"/>
        <v>0</v>
      </c>
      <c r="I277" s="26">
        <f t="shared" si="33"/>
        <v>0</v>
      </c>
      <c r="K277" s="49">
        <v>5.1999999999999998E-2</v>
      </c>
    </row>
    <row r="278" spans="1:11" ht="16.05" customHeight="1" x14ac:dyDescent="0.25">
      <c r="A278" s="48">
        <f t="shared" si="38"/>
        <v>51744</v>
      </c>
      <c r="B278" s="45" t="str">
        <f t="shared" si="34"/>
        <v>A278</v>
      </c>
      <c r="C278" s="46">
        <v>266</v>
      </c>
      <c r="D278" s="4">
        <f t="shared" si="35"/>
        <v>0</v>
      </c>
      <c r="E278" s="4">
        <f t="shared" si="39"/>
        <v>0</v>
      </c>
      <c r="F278" s="4">
        <f t="shared" si="36"/>
        <v>0</v>
      </c>
      <c r="G278" s="4">
        <f t="shared" si="37"/>
        <v>0</v>
      </c>
      <c r="H278" s="4">
        <f t="shared" si="32"/>
        <v>0</v>
      </c>
      <c r="I278" s="26">
        <f t="shared" si="33"/>
        <v>0</v>
      </c>
      <c r="K278" s="49">
        <v>5.1999999999999998E-2</v>
      </c>
    </row>
    <row r="279" spans="1:11" ht="16.05" customHeight="1" x14ac:dyDescent="0.25">
      <c r="A279" s="48">
        <f t="shared" si="38"/>
        <v>51774</v>
      </c>
      <c r="B279" s="45" t="str">
        <f t="shared" si="34"/>
        <v>A279</v>
      </c>
      <c r="C279" s="46">
        <v>267</v>
      </c>
      <c r="D279" s="4">
        <f t="shared" si="35"/>
        <v>0</v>
      </c>
      <c r="E279" s="4">
        <f t="shared" si="39"/>
        <v>0</v>
      </c>
      <c r="F279" s="4">
        <f t="shared" si="36"/>
        <v>0</v>
      </c>
      <c r="G279" s="4">
        <f t="shared" si="37"/>
        <v>0</v>
      </c>
      <c r="H279" s="4">
        <f t="shared" si="32"/>
        <v>0</v>
      </c>
      <c r="I279" s="26">
        <f t="shared" si="33"/>
        <v>0</v>
      </c>
      <c r="K279" s="49">
        <v>5.1999999999999998E-2</v>
      </c>
    </row>
    <row r="280" spans="1:11" ht="16.05" customHeight="1" x14ac:dyDescent="0.25">
      <c r="A280" s="48">
        <f t="shared" si="38"/>
        <v>51805</v>
      </c>
      <c r="B280" s="45" t="str">
        <f t="shared" si="34"/>
        <v>A280</v>
      </c>
      <c r="C280" s="46">
        <v>268</v>
      </c>
      <c r="D280" s="4">
        <f t="shared" si="35"/>
        <v>0</v>
      </c>
      <c r="E280" s="4">
        <f t="shared" si="39"/>
        <v>0</v>
      </c>
      <c r="F280" s="4">
        <f t="shared" si="36"/>
        <v>0</v>
      </c>
      <c r="G280" s="4">
        <f t="shared" si="37"/>
        <v>0</v>
      </c>
      <c r="H280" s="4">
        <f t="shared" si="32"/>
        <v>0</v>
      </c>
      <c r="I280" s="26">
        <f t="shared" si="33"/>
        <v>0</v>
      </c>
      <c r="K280" s="49">
        <v>5.1999999999999998E-2</v>
      </c>
    </row>
    <row r="281" spans="1:11" ht="16.05" customHeight="1" x14ac:dyDescent="0.25">
      <c r="A281" s="48">
        <f t="shared" si="38"/>
        <v>51835</v>
      </c>
      <c r="B281" s="45" t="str">
        <f t="shared" si="34"/>
        <v>A281</v>
      </c>
      <c r="C281" s="46">
        <v>269</v>
      </c>
      <c r="D281" s="4">
        <f t="shared" si="35"/>
        <v>0</v>
      </c>
      <c r="E281" s="4">
        <f t="shared" si="39"/>
        <v>0</v>
      </c>
      <c r="F281" s="4">
        <f t="shared" si="36"/>
        <v>0</v>
      </c>
      <c r="G281" s="4">
        <f t="shared" si="37"/>
        <v>0</v>
      </c>
      <c r="H281" s="4">
        <f t="shared" si="32"/>
        <v>0</v>
      </c>
      <c r="I281" s="26">
        <f t="shared" si="33"/>
        <v>0</v>
      </c>
      <c r="K281" s="49">
        <v>5.1999999999999998E-2</v>
      </c>
    </row>
    <row r="282" spans="1:11" ht="16.05" customHeight="1" x14ac:dyDescent="0.25">
      <c r="A282" s="48">
        <f t="shared" si="38"/>
        <v>51866</v>
      </c>
      <c r="B282" s="45" t="str">
        <f t="shared" si="34"/>
        <v>A282</v>
      </c>
      <c r="C282" s="46">
        <v>270</v>
      </c>
      <c r="D282" s="4">
        <f t="shared" si="35"/>
        <v>0</v>
      </c>
      <c r="E282" s="4">
        <f t="shared" si="39"/>
        <v>0</v>
      </c>
      <c r="F282" s="4">
        <f t="shared" si="36"/>
        <v>0</v>
      </c>
      <c r="G282" s="4">
        <f t="shared" si="37"/>
        <v>0</v>
      </c>
      <c r="H282" s="4">
        <f t="shared" si="32"/>
        <v>0</v>
      </c>
      <c r="I282" s="26">
        <f t="shared" si="33"/>
        <v>0</v>
      </c>
      <c r="K282" s="49">
        <v>5.1999999999999998E-2</v>
      </c>
    </row>
    <row r="283" spans="1:11" ht="16.05" customHeight="1" x14ac:dyDescent="0.25">
      <c r="A283" s="48">
        <f t="shared" si="38"/>
        <v>51897</v>
      </c>
      <c r="B283" s="45" t="str">
        <f t="shared" si="34"/>
        <v>A283</v>
      </c>
      <c r="C283" s="46">
        <v>271</v>
      </c>
      <c r="D283" s="4">
        <f t="shared" si="35"/>
        <v>0</v>
      </c>
      <c r="E283" s="4">
        <f t="shared" si="39"/>
        <v>0</v>
      </c>
      <c r="F283" s="4">
        <f t="shared" si="36"/>
        <v>0</v>
      </c>
      <c r="G283" s="4">
        <f t="shared" si="37"/>
        <v>0</v>
      </c>
      <c r="H283" s="4">
        <f t="shared" si="32"/>
        <v>0</v>
      </c>
      <c r="I283" s="26">
        <f t="shared" si="33"/>
        <v>0</v>
      </c>
      <c r="K283" s="49">
        <v>5.1999999999999998E-2</v>
      </c>
    </row>
    <row r="284" spans="1:11" ht="16.05" customHeight="1" x14ac:dyDescent="0.25">
      <c r="A284" s="48">
        <f t="shared" si="38"/>
        <v>51925</v>
      </c>
      <c r="B284" s="45" t="str">
        <f t="shared" si="34"/>
        <v>A284</v>
      </c>
      <c r="C284" s="46">
        <v>272</v>
      </c>
      <c r="D284" s="4">
        <f t="shared" si="35"/>
        <v>0</v>
      </c>
      <c r="E284" s="4">
        <f t="shared" si="39"/>
        <v>0</v>
      </c>
      <c r="F284" s="4">
        <f t="shared" si="36"/>
        <v>0</v>
      </c>
      <c r="G284" s="4">
        <f t="shared" si="37"/>
        <v>0</v>
      </c>
      <c r="H284" s="4">
        <f t="shared" si="32"/>
        <v>0</v>
      </c>
      <c r="I284" s="26">
        <f t="shared" si="33"/>
        <v>0</v>
      </c>
      <c r="K284" s="49">
        <v>5.1999999999999998E-2</v>
      </c>
    </row>
    <row r="285" spans="1:11" ht="16.05" customHeight="1" x14ac:dyDescent="0.25">
      <c r="A285" s="48">
        <f t="shared" si="38"/>
        <v>51956</v>
      </c>
      <c r="B285" s="45" t="str">
        <f t="shared" si="34"/>
        <v>A285</v>
      </c>
      <c r="C285" s="46">
        <v>273</v>
      </c>
      <c r="D285" s="4">
        <f t="shared" si="35"/>
        <v>0</v>
      </c>
      <c r="E285" s="4">
        <f t="shared" si="39"/>
        <v>0</v>
      </c>
      <c r="F285" s="4">
        <f t="shared" si="36"/>
        <v>0</v>
      </c>
      <c r="G285" s="4">
        <f t="shared" si="37"/>
        <v>0</v>
      </c>
      <c r="H285" s="4">
        <f t="shared" si="32"/>
        <v>0</v>
      </c>
      <c r="I285" s="26">
        <f t="shared" si="33"/>
        <v>0</v>
      </c>
      <c r="K285" s="49">
        <v>5.1999999999999998E-2</v>
      </c>
    </row>
    <row r="286" spans="1:11" ht="16.05" customHeight="1" x14ac:dyDescent="0.25">
      <c r="A286" s="48">
        <f t="shared" si="38"/>
        <v>51986</v>
      </c>
      <c r="B286" s="45" t="str">
        <f t="shared" si="34"/>
        <v>A286</v>
      </c>
      <c r="C286" s="46">
        <v>274</v>
      </c>
      <c r="D286" s="4">
        <f t="shared" si="35"/>
        <v>0</v>
      </c>
      <c r="E286" s="4">
        <f t="shared" si="39"/>
        <v>0</v>
      </c>
      <c r="F286" s="4">
        <f t="shared" si="36"/>
        <v>0</v>
      </c>
      <c r="G286" s="4">
        <f t="shared" si="37"/>
        <v>0</v>
      </c>
      <c r="H286" s="4">
        <f t="shared" si="32"/>
        <v>0</v>
      </c>
      <c r="I286" s="26">
        <f t="shared" si="33"/>
        <v>0</v>
      </c>
      <c r="K286" s="49">
        <v>5.1999999999999998E-2</v>
      </c>
    </row>
    <row r="287" spans="1:11" ht="16.05" customHeight="1" x14ac:dyDescent="0.25">
      <c r="A287" s="48">
        <f t="shared" si="38"/>
        <v>52017</v>
      </c>
      <c r="B287" s="45" t="str">
        <f t="shared" si="34"/>
        <v>A287</v>
      </c>
      <c r="C287" s="46">
        <v>275</v>
      </c>
      <c r="D287" s="4">
        <f t="shared" si="35"/>
        <v>0</v>
      </c>
      <c r="E287" s="4">
        <f t="shared" si="39"/>
        <v>0</v>
      </c>
      <c r="F287" s="4">
        <f t="shared" si="36"/>
        <v>0</v>
      </c>
      <c r="G287" s="4">
        <f t="shared" si="37"/>
        <v>0</v>
      </c>
      <c r="H287" s="4">
        <f t="shared" si="32"/>
        <v>0</v>
      </c>
      <c r="I287" s="26">
        <f t="shared" si="33"/>
        <v>0</v>
      </c>
      <c r="K287" s="49">
        <v>5.1999999999999998E-2</v>
      </c>
    </row>
    <row r="288" spans="1:11" ht="16.05" customHeight="1" x14ac:dyDescent="0.25">
      <c r="A288" s="48">
        <f t="shared" si="38"/>
        <v>52047</v>
      </c>
      <c r="B288" s="45" t="str">
        <f t="shared" si="34"/>
        <v>A288</v>
      </c>
      <c r="C288" s="46">
        <v>276</v>
      </c>
      <c r="D288" s="4">
        <f t="shared" si="35"/>
        <v>0</v>
      </c>
      <c r="E288" s="4">
        <f t="shared" si="39"/>
        <v>0</v>
      </c>
      <c r="F288" s="4">
        <f t="shared" si="36"/>
        <v>0</v>
      </c>
      <c r="G288" s="4">
        <f t="shared" si="37"/>
        <v>0</v>
      </c>
      <c r="H288" s="4">
        <f t="shared" si="32"/>
        <v>0</v>
      </c>
      <c r="I288" s="26">
        <f t="shared" si="33"/>
        <v>0</v>
      </c>
      <c r="K288" s="49">
        <v>5.1999999999999998E-2</v>
      </c>
    </row>
    <row r="289" spans="1:11" ht="16.05" customHeight="1" x14ac:dyDescent="0.25">
      <c r="A289" s="48">
        <f t="shared" si="38"/>
        <v>52078</v>
      </c>
      <c r="B289" s="45" t="str">
        <f t="shared" si="34"/>
        <v>A289</v>
      </c>
      <c r="C289" s="46">
        <v>277</v>
      </c>
      <c r="D289" s="4">
        <f t="shared" si="35"/>
        <v>0</v>
      </c>
      <c r="E289" s="4">
        <f t="shared" si="39"/>
        <v>0</v>
      </c>
      <c r="F289" s="4">
        <f t="shared" si="36"/>
        <v>0</v>
      </c>
      <c r="G289" s="4">
        <f t="shared" si="37"/>
        <v>0</v>
      </c>
      <c r="H289" s="4">
        <f t="shared" si="32"/>
        <v>0</v>
      </c>
      <c r="I289" s="26">
        <f t="shared" si="33"/>
        <v>0</v>
      </c>
      <c r="K289" s="49">
        <v>5.1999999999999998E-2</v>
      </c>
    </row>
    <row r="290" spans="1:11" ht="16.05" customHeight="1" x14ac:dyDescent="0.25">
      <c r="A290" s="48">
        <f t="shared" si="38"/>
        <v>52109</v>
      </c>
      <c r="B290" s="45" t="str">
        <f t="shared" si="34"/>
        <v>A290</v>
      </c>
      <c r="C290" s="46">
        <v>278</v>
      </c>
      <c r="D290" s="4">
        <f t="shared" si="35"/>
        <v>0</v>
      </c>
      <c r="E290" s="4">
        <f t="shared" si="39"/>
        <v>0</v>
      </c>
      <c r="F290" s="4">
        <f t="shared" si="36"/>
        <v>0</v>
      </c>
      <c r="G290" s="4">
        <f t="shared" si="37"/>
        <v>0</v>
      </c>
      <c r="H290" s="4">
        <f t="shared" si="32"/>
        <v>0</v>
      </c>
      <c r="I290" s="26">
        <f t="shared" si="33"/>
        <v>0</v>
      </c>
      <c r="K290" s="49">
        <v>5.1999999999999998E-2</v>
      </c>
    </row>
    <row r="291" spans="1:11" ht="16.05" customHeight="1" x14ac:dyDescent="0.25">
      <c r="A291" s="48">
        <f t="shared" si="38"/>
        <v>52139</v>
      </c>
      <c r="B291" s="45" t="str">
        <f t="shared" si="34"/>
        <v>A291</v>
      </c>
      <c r="C291" s="46">
        <v>279</v>
      </c>
      <c r="D291" s="4">
        <f t="shared" si="35"/>
        <v>0</v>
      </c>
      <c r="E291" s="4">
        <f t="shared" si="39"/>
        <v>0</v>
      </c>
      <c r="F291" s="4">
        <f t="shared" si="36"/>
        <v>0</v>
      </c>
      <c r="G291" s="4">
        <f t="shared" si="37"/>
        <v>0</v>
      </c>
      <c r="H291" s="4">
        <f t="shared" si="32"/>
        <v>0</v>
      </c>
      <c r="I291" s="26">
        <f t="shared" si="33"/>
        <v>0</v>
      </c>
      <c r="K291" s="49">
        <v>5.1999999999999998E-2</v>
      </c>
    </row>
    <row r="292" spans="1:11" ht="16.05" customHeight="1" x14ac:dyDescent="0.25">
      <c r="A292" s="48">
        <f t="shared" si="38"/>
        <v>52170</v>
      </c>
      <c r="B292" s="45" t="str">
        <f t="shared" si="34"/>
        <v>A292</v>
      </c>
      <c r="C292" s="46">
        <v>280</v>
      </c>
      <c r="D292" s="4">
        <f t="shared" si="35"/>
        <v>0</v>
      </c>
      <c r="E292" s="4">
        <f t="shared" si="39"/>
        <v>0</v>
      </c>
      <c r="F292" s="4">
        <f t="shared" si="36"/>
        <v>0</v>
      </c>
      <c r="G292" s="4">
        <f t="shared" si="37"/>
        <v>0</v>
      </c>
      <c r="H292" s="4">
        <f t="shared" si="32"/>
        <v>0</v>
      </c>
      <c r="I292" s="26">
        <f t="shared" si="33"/>
        <v>0</v>
      </c>
      <c r="K292" s="49">
        <v>5.1999999999999998E-2</v>
      </c>
    </row>
    <row r="293" spans="1:11" ht="16.05" customHeight="1" x14ac:dyDescent="0.25">
      <c r="A293" s="48">
        <f t="shared" si="38"/>
        <v>52200</v>
      </c>
      <c r="B293" s="45" t="str">
        <f t="shared" si="34"/>
        <v>A293</v>
      </c>
      <c r="C293" s="46">
        <v>281</v>
      </c>
      <c r="D293" s="4">
        <f t="shared" si="35"/>
        <v>0</v>
      </c>
      <c r="E293" s="4">
        <f t="shared" si="39"/>
        <v>0</v>
      </c>
      <c r="F293" s="4">
        <f t="shared" si="36"/>
        <v>0</v>
      </c>
      <c r="G293" s="4">
        <f t="shared" si="37"/>
        <v>0</v>
      </c>
      <c r="H293" s="4">
        <f t="shared" si="32"/>
        <v>0</v>
      </c>
      <c r="I293" s="26">
        <f t="shared" si="33"/>
        <v>0</v>
      </c>
      <c r="K293" s="49">
        <v>5.1999999999999998E-2</v>
      </c>
    </row>
    <row r="294" spans="1:11" ht="16.05" customHeight="1" x14ac:dyDescent="0.25">
      <c r="A294" s="48">
        <f t="shared" si="38"/>
        <v>52231</v>
      </c>
      <c r="B294" s="45" t="str">
        <f t="shared" si="34"/>
        <v>A294</v>
      </c>
      <c r="C294" s="46">
        <v>282</v>
      </c>
      <c r="D294" s="4">
        <f t="shared" si="35"/>
        <v>0</v>
      </c>
      <c r="E294" s="4">
        <f t="shared" si="39"/>
        <v>0</v>
      </c>
      <c r="F294" s="4">
        <f t="shared" si="36"/>
        <v>0</v>
      </c>
      <c r="G294" s="4">
        <f t="shared" si="37"/>
        <v>0</v>
      </c>
      <c r="H294" s="4">
        <f t="shared" si="32"/>
        <v>0</v>
      </c>
      <c r="I294" s="26">
        <f t="shared" si="33"/>
        <v>0</v>
      </c>
      <c r="K294" s="49">
        <v>5.1999999999999998E-2</v>
      </c>
    </row>
    <row r="295" spans="1:11" ht="16.05" customHeight="1" x14ac:dyDescent="0.25">
      <c r="A295" s="48">
        <f t="shared" si="38"/>
        <v>52262</v>
      </c>
      <c r="B295" s="45" t="str">
        <f t="shared" si="34"/>
        <v>A295</v>
      </c>
      <c r="C295" s="46">
        <v>283</v>
      </c>
      <c r="D295" s="4">
        <f t="shared" si="35"/>
        <v>0</v>
      </c>
      <c r="E295" s="4">
        <f t="shared" si="39"/>
        <v>0</v>
      </c>
      <c r="F295" s="4">
        <f t="shared" si="36"/>
        <v>0</v>
      </c>
      <c r="G295" s="4">
        <f t="shared" si="37"/>
        <v>0</v>
      </c>
      <c r="H295" s="4">
        <f t="shared" si="32"/>
        <v>0</v>
      </c>
      <c r="I295" s="26">
        <f t="shared" si="33"/>
        <v>0</v>
      </c>
      <c r="K295" s="49">
        <v>5.1999999999999998E-2</v>
      </c>
    </row>
    <row r="296" spans="1:11" ht="16.05" customHeight="1" x14ac:dyDescent="0.25">
      <c r="A296" s="48">
        <f t="shared" si="38"/>
        <v>52290</v>
      </c>
      <c r="B296" s="45" t="str">
        <f t="shared" si="34"/>
        <v>A296</v>
      </c>
      <c r="C296" s="46">
        <v>284</v>
      </c>
      <c r="D296" s="4">
        <f t="shared" si="35"/>
        <v>0</v>
      </c>
      <c r="E296" s="4">
        <f t="shared" si="39"/>
        <v>0</v>
      </c>
      <c r="F296" s="4">
        <f t="shared" si="36"/>
        <v>0</v>
      </c>
      <c r="G296" s="4">
        <f t="shared" si="37"/>
        <v>0</v>
      </c>
      <c r="H296" s="4">
        <f t="shared" si="32"/>
        <v>0</v>
      </c>
      <c r="I296" s="26">
        <f t="shared" si="33"/>
        <v>0</v>
      </c>
      <c r="K296" s="49">
        <v>5.1999999999999998E-2</v>
      </c>
    </row>
    <row r="297" spans="1:11" ht="16.05" customHeight="1" x14ac:dyDescent="0.25">
      <c r="A297" s="48">
        <f t="shared" si="38"/>
        <v>52321</v>
      </c>
      <c r="B297" s="45" t="str">
        <f t="shared" si="34"/>
        <v>A297</v>
      </c>
      <c r="C297" s="46">
        <v>285</v>
      </c>
      <c r="D297" s="4">
        <f t="shared" si="35"/>
        <v>0</v>
      </c>
      <c r="E297" s="4">
        <f t="shared" si="39"/>
        <v>0</v>
      </c>
      <c r="F297" s="4">
        <f t="shared" si="36"/>
        <v>0</v>
      </c>
      <c r="G297" s="4">
        <f t="shared" si="37"/>
        <v>0</v>
      </c>
      <c r="H297" s="4">
        <f t="shared" si="32"/>
        <v>0</v>
      </c>
      <c r="I297" s="26">
        <f t="shared" si="33"/>
        <v>0</v>
      </c>
      <c r="K297" s="49">
        <v>5.1999999999999998E-2</v>
      </c>
    </row>
    <row r="298" spans="1:11" ht="16.05" customHeight="1" x14ac:dyDescent="0.25">
      <c r="A298" s="48">
        <f t="shared" si="38"/>
        <v>52351</v>
      </c>
      <c r="B298" s="45" t="str">
        <f t="shared" si="34"/>
        <v>A298</v>
      </c>
      <c r="C298" s="46">
        <v>286</v>
      </c>
      <c r="D298" s="4">
        <f t="shared" si="35"/>
        <v>0</v>
      </c>
      <c r="E298" s="4">
        <f t="shared" si="39"/>
        <v>0</v>
      </c>
      <c r="F298" s="4">
        <f t="shared" si="36"/>
        <v>0</v>
      </c>
      <c r="G298" s="4">
        <f t="shared" si="37"/>
        <v>0</v>
      </c>
      <c r="H298" s="4">
        <f t="shared" si="32"/>
        <v>0</v>
      </c>
      <c r="I298" s="26">
        <f t="shared" si="33"/>
        <v>0</v>
      </c>
      <c r="K298" s="49">
        <v>5.1999999999999998E-2</v>
      </c>
    </row>
    <row r="299" spans="1:11" ht="16.05" customHeight="1" x14ac:dyDescent="0.25">
      <c r="A299" s="48">
        <f t="shared" si="38"/>
        <v>52382</v>
      </c>
      <c r="B299" s="45" t="str">
        <f t="shared" si="34"/>
        <v>A299</v>
      </c>
      <c r="C299" s="46">
        <v>287</v>
      </c>
      <c r="D299" s="4">
        <f t="shared" si="35"/>
        <v>0</v>
      </c>
      <c r="E299" s="4">
        <f t="shared" si="39"/>
        <v>0</v>
      </c>
      <c r="F299" s="4">
        <f t="shared" si="36"/>
        <v>0</v>
      </c>
      <c r="G299" s="4">
        <f t="shared" si="37"/>
        <v>0</v>
      </c>
      <c r="H299" s="4">
        <f t="shared" si="32"/>
        <v>0</v>
      </c>
      <c r="I299" s="26">
        <f t="shared" si="33"/>
        <v>0</v>
      </c>
      <c r="K299" s="49">
        <v>5.1999999999999998E-2</v>
      </c>
    </row>
    <row r="300" spans="1:11" ht="16.05" customHeight="1" x14ac:dyDescent="0.25">
      <c r="A300" s="48">
        <f t="shared" si="38"/>
        <v>52412</v>
      </c>
      <c r="B300" s="45" t="str">
        <f t="shared" si="34"/>
        <v>A300</v>
      </c>
      <c r="C300" s="46">
        <v>288</v>
      </c>
      <c r="D300" s="4">
        <f t="shared" si="35"/>
        <v>0</v>
      </c>
      <c r="E300" s="4">
        <f t="shared" si="39"/>
        <v>0</v>
      </c>
      <c r="F300" s="4">
        <f t="shared" si="36"/>
        <v>0</v>
      </c>
      <c r="G300" s="4">
        <f t="shared" si="37"/>
        <v>0</v>
      </c>
      <c r="H300" s="4">
        <f t="shared" si="32"/>
        <v>0</v>
      </c>
      <c r="I300" s="26">
        <f t="shared" si="33"/>
        <v>0</v>
      </c>
      <c r="K300" s="49">
        <v>5.1999999999999998E-2</v>
      </c>
    </row>
    <row r="301" spans="1:11" ht="16.05" customHeight="1" x14ac:dyDescent="0.25">
      <c r="A301" s="48">
        <f t="shared" si="38"/>
        <v>52443</v>
      </c>
      <c r="B301" s="45" t="str">
        <f t="shared" si="34"/>
        <v>A301</v>
      </c>
      <c r="C301" s="46">
        <v>289</v>
      </c>
      <c r="D301" s="4">
        <f t="shared" si="35"/>
        <v>0</v>
      </c>
      <c r="E301" s="4">
        <f t="shared" si="39"/>
        <v>0</v>
      </c>
      <c r="F301" s="4">
        <f t="shared" si="36"/>
        <v>0</v>
      </c>
      <c r="G301" s="4">
        <f t="shared" si="37"/>
        <v>0</v>
      </c>
      <c r="H301" s="4">
        <f t="shared" si="32"/>
        <v>0</v>
      </c>
      <c r="I301" s="26">
        <f t="shared" si="33"/>
        <v>0</v>
      </c>
      <c r="K301" s="49">
        <v>5.1999999999999998E-2</v>
      </c>
    </row>
    <row r="302" spans="1:11" ht="16.05" customHeight="1" x14ac:dyDescent="0.25">
      <c r="A302" s="48">
        <f t="shared" si="38"/>
        <v>52474</v>
      </c>
      <c r="B302" s="45" t="str">
        <f t="shared" si="34"/>
        <v>A302</v>
      </c>
      <c r="C302" s="46">
        <v>290</v>
      </c>
      <c r="D302" s="4">
        <f t="shared" si="35"/>
        <v>0</v>
      </c>
      <c r="E302" s="4">
        <f t="shared" si="39"/>
        <v>0</v>
      </c>
      <c r="F302" s="4">
        <f t="shared" si="36"/>
        <v>0</v>
      </c>
      <c r="G302" s="4">
        <f t="shared" si="37"/>
        <v>0</v>
      </c>
      <c r="H302" s="4">
        <f t="shared" si="32"/>
        <v>0</v>
      </c>
      <c r="I302" s="26">
        <f t="shared" si="33"/>
        <v>0</v>
      </c>
      <c r="K302" s="49">
        <v>5.1999999999999998E-2</v>
      </c>
    </row>
    <row r="303" spans="1:11" ht="16.05" customHeight="1" x14ac:dyDescent="0.25">
      <c r="A303" s="48">
        <f t="shared" si="38"/>
        <v>52504</v>
      </c>
      <c r="B303" s="45" t="str">
        <f t="shared" si="34"/>
        <v>A303</v>
      </c>
      <c r="C303" s="46">
        <v>291</v>
      </c>
      <c r="D303" s="4">
        <f t="shared" si="35"/>
        <v>0</v>
      </c>
      <c r="E303" s="4">
        <f t="shared" si="39"/>
        <v>0</v>
      </c>
      <c r="F303" s="4">
        <f t="shared" si="36"/>
        <v>0</v>
      </c>
      <c r="G303" s="4">
        <f t="shared" si="37"/>
        <v>0</v>
      </c>
      <c r="H303" s="4">
        <f t="shared" si="32"/>
        <v>0</v>
      </c>
      <c r="I303" s="26">
        <f t="shared" si="33"/>
        <v>0</v>
      </c>
      <c r="K303" s="49">
        <v>5.1999999999999998E-2</v>
      </c>
    </row>
    <row r="304" spans="1:11" ht="16.05" customHeight="1" x14ac:dyDescent="0.25">
      <c r="A304" s="48">
        <f t="shared" si="38"/>
        <v>52535</v>
      </c>
      <c r="B304" s="45" t="str">
        <f t="shared" si="34"/>
        <v>A304</v>
      </c>
      <c r="C304" s="46">
        <v>292</v>
      </c>
      <c r="D304" s="4">
        <f t="shared" si="35"/>
        <v>0</v>
      </c>
      <c r="E304" s="4">
        <f t="shared" si="39"/>
        <v>0</v>
      </c>
      <c r="F304" s="4">
        <f t="shared" si="36"/>
        <v>0</v>
      </c>
      <c r="G304" s="4">
        <f t="shared" si="37"/>
        <v>0</v>
      </c>
      <c r="H304" s="4">
        <f t="shared" si="32"/>
        <v>0</v>
      </c>
      <c r="I304" s="26">
        <f t="shared" si="33"/>
        <v>0</v>
      </c>
      <c r="K304" s="49">
        <v>5.1999999999999998E-2</v>
      </c>
    </row>
    <row r="305" spans="1:11" ht="16.05" customHeight="1" x14ac:dyDescent="0.25">
      <c r="A305" s="48">
        <f t="shared" si="38"/>
        <v>52565</v>
      </c>
      <c r="B305" s="45" t="str">
        <f t="shared" si="34"/>
        <v>A305</v>
      </c>
      <c r="C305" s="46">
        <v>293</v>
      </c>
      <c r="D305" s="4">
        <f t="shared" si="35"/>
        <v>0</v>
      </c>
      <c r="E305" s="4">
        <f t="shared" si="39"/>
        <v>0</v>
      </c>
      <c r="F305" s="4">
        <f t="shared" si="36"/>
        <v>0</v>
      </c>
      <c r="G305" s="4">
        <f t="shared" si="37"/>
        <v>0</v>
      </c>
      <c r="H305" s="4">
        <f t="shared" si="32"/>
        <v>0</v>
      </c>
      <c r="I305" s="26">
        <f t="shared" si="33"/>
        <v>0</v>
      </c>
      <c r="K305" s="49">
        <v>5.1999999999999998E-2</v>
      </c>
    </row>
    <row r="306" spans="1:11" ht="16.05" customHeight="1" x14ac:dyDescent="0.25">
      <c r="A306" s="48">
        <f t="shared" si="38"/>
        <v>52596</v>
      </c>
      <c r="B306" s="45" t="str">
        <f t="shared" si="34"/>
        <v>A306</v>
      </c>
      <c r="C306" s="46">
        <v>294</v>
      </c>
      <c r="D306" s="4">
        <f t="shared" si="35"/>
        <v>0</v>
      </c>
      <c r="E306" s="4">
        <f t="shared" si="39"/>
        <v>0</v>
      </c>
      <c r="F306" s="4">
        <f t="shared" si="36"/>
        <v>0</v>
      </c>
      <c r="G306" s="4">
        <f t="shared" si="37"/>
        <v>0</v>
      </c>
      <c r="H306" s="4">
        <f t="shared" si="32"/>
        <v>0</v>
      </c>
      <c r="I306" s="26">
        <f t="shared" si="33"/>
        <v>0</v>
      </c>
      <c r="K306" s="49">
        <v>5.1999999999999998E-2</v>
      </c>
    </row>
    <row r="307" spans="1:11" ht="16.05" customHeight="1" x14ac:dyDescent="0.25">
      <c r="A307" s="48">
        <f t="shared" si="38"/>
        <v>52627</v>
      </c>
      <c r="B307" s="45" t="str">
        <f t="shared" si="34"/>
        <v>A307</v>
      </c>
      <c r="C307" s="46">
        <v>295</v>
      </c>
      <c r="D307" s="4">
        <f t="shared" si="35"/>
        <v>0</v>
      </c>
      <c r="E307" s="4">
        <f t="shared" si="39"/>
        <v>0</v>
      </c>
      <c r="F307" s="4">
        <f t="shared" si="36"/>
        <v>0</v>
      </c>
      <c r="G307" s="4">
        <f t="shared" si="37"/>
        <v>0</v>
      </c>
      <c r="H307" s="4">
        <f t="shared" si="32"/>
        <v>0</v>
      </c>
      <c r="I307" s="26">
        <f t="shared" si="33"/>
        <v>0</v>
      </c>
      <c r="K307" s="49">
        <v>5.1999999999999998E-2</v>
      </c>
    </row>
    <row r="308" spans="1:11" ht="16.05" customHeight="1" x14ac:dyDescent="0.25">
      <c r="A308" s="48">
        <f t="shared" si="38"/>
        <v>52656</v>
      </c>
      <c r="B308" s="45" t="str">
        <f t="shared" si="34"/>
        <v>A308</v>
      </c>
      <c r="C308" s="46">
        <v>296</v>
      </c>
      <c r="D308" s="4">
        <f t="shared" si="35"/>
        <v>0</v>
      </c>
      <c r="E308" s="4">
        <f t="shared" si="39"/>
        <v>0</v>
      </c>
      <c r="F308" s="4">
        <f t="shared" si="36"/>
        <v>0</v>
      </c>
      <c r="G308" s="4">
        <f t="shared" si="37"/>
        <v>0</v>
      </c>
      <c r="H308" s="4">
        <f t="shared" si="32"/>
        <v>0</v>
      </c>
      <c r="I308" s="26">
        <f t="shared" si="33"/>
        <v>0</v>
      </c>
      <c r="K308" s="49">
        <v>5.1999999999999998E-2</v>
      </c>
    </row>
    <row r="309" spans="1:11" ht="16.05" customHeight="1" x14ac:dyDescent="0.25">
      <c r="A309" s="48">
        <f t="shared" si="38"/>
        <v>52687</v>
      </c>
      <c r="B309" s="45" t="str">
        <f t="shared" si="34"/>
        <v>A309</v>
      </c>
      <c r="C309" s="46">
        <v>297</v>
      </c>
      <c r="D309" s="4">
        <f t="shared" si="35"/>
        <v>0</v>
      </c>
      <c r="E309" s="4">
        <f t="shared" si="39"/>
        <v>0</v>
      </c>
      <c r="F309" s="4">
        <f t="shared" si="36"/>
        <v>0</v>
      </c>
      <c r="G309" s="4">
        <f t="shared" si="37"/>
        <v>0</v>
      </c>
      <c r="H309" s="4">
        <f t="shared" si="32"/>
        <v>0</v>
      </c>
      <c r="I309" s="26">
        <f t="shared" si="33"/>
        <v>0</v>
      </c>
      <c r="K309" s="49">
        <v>5.1999999999999998E-2</v>
      </c>
    </row>
    <row r="310" spans="1:11" ht="16.05" customHeight="1" x14ac:dyDescent="0.25">
      <c r="A310" s="48">
        <f t="shared" si="38"/>
        <v>52717</v>
      </c>
      <c r="B310" s="45" t="str">
        <f t="shared" si="34"/>
        <v>A310</v>
      </c>
      <c r="C310" s="46">
        <v>298</v>
      </c>
      <c r="D310" s="4">
        <f t="shared" si="35"/>
        <v>0</v>
      </c>
      <c r="E310" s="4">
        <f t="shared" si="39"/>
        <v>0</v>
      </c>
      <c r="F310" s="4">
        <f t="shared" si="36"/>
        <v>0</v>
      </c>
      <c r="G310" s="4">
        <f t="shared" si="37"/>
        <v>0</v>
      </c>
      <c r="H310" s="4">
        <f t="shared" si="32"/>
        <v>0</v>
      </c>
      <c r="I310" s="26">
        <f t="shared" si="33"/>
        <v>0</v>
      </c>
      <c r="K310" s="49">
        <v>5.1999999999999998E-2</v>
      </c>
    </row>
    <row r="311" spans="1:11" ht="16.05" customHeight="1" x14ac:dyDescent="0.25">
      <c r="A311" s="48">
        <f t="shared" si="38"/>
        <v>52748</v>
      </c>
      <c r="B311" s="45" t="str">
        <f t="shared" si="34"/>
        <v>A311</v>
      </c>
      <c r="C311" s="46">
        <v>299</v>
      </c>
      <c r="D311" s="4">
        <f t="shared" si="35"/>
        <v>0</v>
      </c>
      <c r="E311" s="4">
        <f t="shared" si="39"/>
        <v>0</v>
      </c>
      <c r="F311" s="4">
        <f t="shared" si="36"/>
        <v>0</v>
      </c>
      <c r="G311" s="4">
        <f t="shared" si="37"/>
        <v>0</v>
      </c>
      <c r="H311" s="4">
        <f t="shared" si="32"/>
        <v>0</v>
      </c>
      <c r="I311" s="26">
        <f t="shared" si="33"/>
        <v>0</v>
      </c>
      <c r="K311" s="49">
        <v>5.1999999999999998E-2</v>
      </c>
    </row>
    <row r="312" spans="1:11" ht="16.05" customHeight="1" x14ac:dyDescent="0.25">
      <c r="A312" s="48">
        <f t="shared" si="38"/>
        <v>52778</v>
      </c>
      <c r="B312" s="45" t="str">
        <f t="shared" si="34"/>
        <v>A312</v>
      </c>
      <c r="C312" s="46">
        <v>300</v>
      </c>
      <c r="D312" s="4">
        <f t="shared" si="35"/>
        <v>0</v>
      </c>
      <c r="E312" s="4">
        <f t="shared" si="39"/>
        <v>0</v>
      </c>
      <c r="F312" s="4">
        <f t="shared" si="36"/>
        <v>0</v>
      </c>
      <c r="G312" s="4">
        <f t="shared" si="37"/>
        <v>0</v>
      </c>
      <c r="H312" s="4">
        <f t="shared" si="32"/>
        <v>0</v>
      </c>
      <c r="I312" s="26">
        <f t="shared" si="33"/>
        <v>0</v>
      </c>
      <c r="K312" s="49">
        <v>5.1999999999999998E-2</v>
      </c>
    </row>
    <row r="313" spans="1:11" ht="16.05" customHeight="1" x14ac:dyDescent="0.25">
      <c r="A313" s="48">
        <f t="shared" si="38"/>
        <v>52809</v>
      </c>
      <c r="B313" s="45" t="str">
        <f t="shared" si="34"/>
        <v>A313</v>
      </c>
      <c r="C313" s="46">
        <v>301</v>
      </c>
      <c r="D313" s="4">
        <f t="shared" si="35"/>
        <v>0</v>
      </c>
      <c r="E313" s="4">
        <f t="shared" si="39"/>
        <v>0</v>
      </c>
      <c r="F313" s="4">
        <f t="shared" si="36"/>
        <v>0</v>
      </c>
      <c r="G313" s="4">
        <f t="shared" si="37"/>
        <v>0</v>
      </c>
      <c r="H313" s="4">
        <f t="shared" si="32"/>
        <v>0</v>
      </c>
      <c r="I313" s="26">
        <f t="shared" si="33"/>
        <v>0</v>
      </c>
      <c r="K313" s="49">
        <v>5.1999999999999998E-2</v>
      </c>
    </row>
    <row r="314" spans="1:11" ht="16.05" customHeight="1" x14ac:dyDescent="0.25">
      <c r="A314" s="48">
        <f t="shared" si="38"/>
        <v>52840</v>
      </c>
      <c r="B314" s="45" t="str">
        <f t="shared" si="34"/>
        <v>A314</v>
      </c>
      <c r="C314" s="46">
        <v>302</v>
      </c>
      <c r="D314" s="4">
        <f t="shared" si="35"/>
        <v>0</v>
      </c>
      <c r="E314" s="4">
        <f t="shared" si="39"/>
        <v>0</v>
      </c>
      <c r="F314" s="4">
        <f t="shared" si="36"/>
        <v>0</v>
      </c>
      <c r="G314" s="4">
        <f t="shared" si="37"/>
        <v>0</v>
      </c>
      <c r="H314" s="4">
        <f t="shared" si="32"/>
        <v>0</v>
      </c>
      <c r="I314" s="26">
        <f t="shared" si="33"/>
        <v>0</v>
      </c>
      <c r="K314" s="49">
        <v>5.1999999999999998E-2</v>
      </c>
    </row>
    <row r="315" spans="1:11" ht="16.05" customHeight="1" x14ac:dyDescent="0.25">
      <c r="A315" s="48">
        <f t="shared" si="38"/>
        <v>52870</v>
      </c>
      <c r="B315" s="45" t="str">
        <f t="shared" si="34"/>
        <v>A315</v>
      </c>
      <c r="C315" s="46">
        <v>303</v>
      </c>
      <c r="D315" s="4">
        <f t="shared" si="35"/>
        <v>0</v>
      </c>
      <c r="E315" s="4">
        <f t="shared" si="39"/>
        <v>0</v>
      </c>
      <c r="F315" s="4">
        <f t="shared" si="36"/>
        <v>0</v>
      </c>
      <c r="G315" s="4">
        <f t="shared" si="37"/>
        <v>0</v>
      </c>
      <c r="H315" s="4">
        <f t="shared" si="32"/>
        <v>0</v>
      </c>
      <c r="I315" s="26">
        <f t="shared" si="33"/>
        <v>0</v>
      </c>
      <c r="K315" s="49">
        <v>5.1999999999999998E-2</v>
      </c>
    </row>
    <row r="316" spans="1:11" ht="16.05" customHeight="1" x14ac:dyDescent="0.25">
      <c r="A316" s="48">
        <f t="shared" si="38"/>
        <v>52901</v>
      </c>
      <c r="B316" s="45" t="str">
        <f t="shared" si="34"/>
        <v>A316</v>
      </c>
      <c r="C316" s="46">
        <v>304</v>
      </c>
      <c r="D316" s="4">
        <f t="shared" si="35"/>
        <v>0</v>
      </c>
      <c r="E316" s="4">
        <f t="shared" si="39"/>
        <v>0</v>
      </c>
      <c r="F316" s="4">
        <f t="shared" si="36"/>
        <v>0</v>
      </c>
      <c r="G316" s="4">
        <f t="shared" si="37"/>
        <v>0</v>
      </c>
      <c r="H316" s="4">
        <f t="shared" si="32"/>
        <v>0</v>
      </c>
      <c r="I316" s="26">
        <f t="shared" si="33"/>
        <v>0</v>
      </c>
      <c r="K316" s="49">
        <v>5.1999999999999998E-2</v>
      </c>
    </row>
    <row r="317" spans="1:11" ht="16.05" customHeight="1" x14ac:dyDescent="0.25">
      <c r="A317" s="48">
        <f t="shared" si="38"/>
        <v>52931</v>
      </c>
      <c r="B317" s="45" t="str">
        <f t="shared" si="34"/>
        <v>A317</v>
      </c>
      <c r="C317" s="46">
        <v>305</v>
      </c>
      <c r="D317" s="4">
        <f t="shared" si="35"/>
        <v>0</v>
      </c>
      <c r="E317" s="4">
        <f t="shared" si="39"/>
        <v>0</v>
      </c>
      <c r="F317" s="4">
        <f t="shared" si="36"/>
        <v>0</v>
      </c>
      <c r="G317" s="4">
        <f t="shared" si="37"/>
        <v>0</v>
      </c>
      <c r="H317" s="4">
        <f t="shared" si="32"/>
        <v>0</v>
      </c>
      <c r="I317" s="26">
        <f t="shared" si="33"/>
        <v>0</v>
      </c>
      <c r="K317" s="49">
        <v>5.1999999999999998E-2</v>
      </c>
    </row>
    <row r="318" spans="1:11" ht="16.05" customHeight="1" x14ac:dyDescent="0.25">
      <c r="A318" s="48">
        <f t="shared" si="38"/>
        <v>52962</v>
      </c>
      <c r="B318" s="45" t="str">
        <f t="shared" si="34"/>
        <v>A318</v>
      </c>
      <c r="C318" s="46">
        <v>306</v>
      </c>
      <c r="D318" s="4">
        <f t="shared" si="35"/>
        <v>0</v>
      </c>
      <c r="E318" s="4">
        <f t="shared" si="39"/>
        <v>0</v>
      </c>
      <c r="F318" s="4">
        <f t="shared" si="36"/>
        <v>0</v>
      </c>
      <c r="G318" s="4">
        <f t="shared" si="37"/>
        <v>0</v>
      </c>
      <c r="H318" s="4">
        <f t="shared" si="32"/>
        <v>0</v>
      </c>
      <c r="I318" s="26">
        <f t="shared" si="33"/>
        <v>0</v>
      </c>
      <c r="K318" s="49">
        <v>5.1999999999999998E-2</v>
      </c>
    </row>
    <row r="319" spans="1:11" ht="16.05" customHeight="1" x14ac:dyDescent="0.25">
      <c r="A319" s="48">
        <f t="shared" si="38"/>
        <v>52993</v>
      </c>
      <c r="B319" s="45" t="str">
        <f t="shared" si="34"/>
        <v>A319</v>
      </c>
      <c r="C319" s="46">
        <v>307</v>
      </c>
      <c r="D319" s="4">
        <f t="shared" si="35"/>
        <v>0</v>
      </c>
      <c r="E319" s="4">
        <f t="shared" si="39"/>
        <v>0</v>
      </c>
      <c r="F319" s="4">
        <f t="shared" si="36"/>
        <v>0</v>
      </c>
      <c r="G319" s="4">
        <f t="shared" si="37"/>
        <v>0</v>
      </c>
      <c r="H319" s="4">
        <f t="shared" si="32"/>
        <v>0</v>
      </c>
      <c r="I319" s="26">
        <f t="shared" si="33"/>
        <v>0</v>
      </c>
      <c r="K319" s="49">
        <v>5.1999999999999998E-2</v>
      </c>
    </row>
    <row r="320" spans="1:11" ht="16.05" customHeight="1" x14ac:dyDescent="0.25">
      <c r="A320" s="48">
        <f t="shared" si="38"/>
        <v>53021</v>
      </c>
      <c r="B320" s="45" t="str">
        <f t="shared" si="34"/>
        <v>A320</v>
      </c>
      <c r="C320" s="46">
        <v>308</v>
      </c>
      <c r="D320" s="4">
        <f t="shared" si="35"/>
        <v>0</v>
      </c>
      <c r="E320" s="4">
        <f t="shared" si="39"/>
        <v>0</v>
      </c>
      <c r="F320" s="4">
        <f t="shared" si="36"/>
        <v>0</v>
      </c>
      <c r="G320" s="4">
        <f t="shared" si="37"/>
        <v>0</v>
      </c>
      <c r="H320" s="4">
        <f t="shared" si="32"/>
        <v>0</v>
      </c>
      <c r="I320" s="26">
        <f t="shared" si="33"/>
        <v>0</v>
      </c>
      <c r="K320" s="49">
        <v>5.1999999999999998E-2</v>
      </c>
    </row>
    <row r="321" spans="1:11" ht="16.05" customHeight="1" x14ac:dyDescent="0.25">
      <c r="A321" s="48">
        <f t="shared" si="38"/>
        <v>53052</v>
      </c>
      <c r="B321" s="45" t="str">
        <f t="shared" si="34"/>
        <v>A321</v>
      </c>
      <c r="C321" s="46">
        <v>309</v>
      </c>
      <c r="D321" s="4">
        <f t="shared" si="35"/>
        <v>0</v>
      </c>
      <c r="E321" s="4">
        <f t="shared" si="39"/>
        <v>0</v>
      </c>
      <c r="F321" s="4">
        <f t="shared" si="36"/>
        <v>0</v>
      </c>
      <c r="G321" s="4">
        <f t="shared" si="37"/>
        <v>0</v>
      </c>
      <c r="H321" s="4">
        <f t="shared" si="32"/>
        <v>0</v>
      </c>
      <c r="I321" s="26">
        <f t="shared" si="33"/>
        <v>0</v>
      </c>
      <c r="K321" s="49">
        <v>5.1999999999999998E-2</v>
      </c>
    </row>
    <row r="322" spans="1:11" ht="16.05" customHeight="1" x14ac:dyDescent="0.25">
      <c r="A322" s="48">
        <f t="shared" si="38"/>
        <v>53082</v>
      </c>
      <c r="B322" s="45" t="str">
        <f t="shared" si="34"/>
        <v>A322</v>
      </c>
      <c r="C322" s="46">
        <v>310</v>
      </c>
      <c r="D322" s="4">
        <f t="shared" si="35"/>
        <v>0</v>
      </c>
      <c r="E322" s="4">
        <f t="shared" si="39"/>
        <v>0</v>
      </c>
      <c r="F322" s="4">
        <f t="shared" si="36"/>
        <v>0</v>
      </c>
      <c r="G322" s="4">
        <f t="shared" si="37"/>
        <v>0</v>
      </c>
      <c r="H322" s="4">
        <f t="shared" si="32"/>
        <v>0</v>
      </c>
      <c r="I322" s="26">
        <f t="shared" si="33"/>
        <v>0</v>
      </c>
      <c r="K322" s="49">
        <v>5.1999999999999998E-2</v>
      </c>
    </row>
    <row r="323" spans="1:11" ht="16.05" customHeight="1" x14ac:dyDescent="0.25">
      <c r="A323" s="48">
        <f t="shared" si="38"/>
        <v>53113</v>
      </c>
      <c r="B323" s="45" t="str">
        <f t="shared" si="34"/>
        <v>A323</v>
      </c>
      <c r="C323" s="46">
        <v>311</v>
      </c>
      <c r="D323" s="4">
        <f t="shared" si="35"/>
        <v>0</v>
      </c>
      <c r="E323" s="4">
        <f t="shared" si="39"/>
        <v>0</v>
      </c>
      <c r="F323" s="4">
        <f t="shared" si="36"/>
        <v>0</v>
      </c>
      <c r="G323" s="4">
        <f t="shared" si="37"/>
        <v>0</v>
      </c>
      <c r="H323" s="4">
        <f t="shared" si="32"/>
        <v>0</v>
      </c>
      <c r="I323" s="26">
        <f t="shared" si="33"/>
        <v>0</v>
      </c>
      <c r="K323" s="49">
        <v>5.1999999999999998E-2</v>
      </c>
    </row>
    <row r="324" spans="1:11" ht="16.05" customHeight="1" x14ac:dyDescent="0.25">
      <c r="A324" s="48">
        <f t="shared" si="38"/>
        <v>53143</v>
      </c>
      <c r="B324" s="45" t="str">
        <f t="shared" si="34"/>
        <v>A324</v>
      </c>
      <c r="C324" s="46">
        <v>312</v>
      </c>
      <c r="D324" s="4">
        <f t="shared" si="35"/>
        <v>0</v>
      </c>
      <c r="E324" s="4">
        <f t="shared" si="39"/>
        <v>0</v>
      </c>
      <c r="F324" s="4">
        <f t="shared" si="36"/>
        <v>0</v>
      </c>
      <c r="G324" s="4">
        <f t="shared" si="37"/>
        <v>0</v>
      </c>
      <c r="H324" s="4">
        <f t="shared" si="32"/>
        <v>0</v>
      </c>
      <c r="I324" s="26">
        <f t="shared" si="33"/>
        <v>0</v>
      </c>
      <c r="K324" s="49">
        <v>5.1999999999999998E-2</v>
      </c>
    </row>
    <row r="325" spans="1:11" ht="16.05" customHeight="1" x14ac:dyDescent="0.25">
      <c r="A325" s="48">
        <f t="shared" si="38"/>
        <v>53174</v>
      </c>
      <c r="B325" s="45" t="str">
        <f t="shared" si="34"/>
        <v>A325</v>
      </c>
      <c r="C325" s="46">
        <v>313</v>
      </c>
      <c r="D325" s="4">
        <f t="shared" si="35"/>
        <v>0</v>
      </c>
      <c r="E325" s="4">
        <f t="shared" si="39"/>
        <v>0</v>
      </c>
      <c r="F325" s="4">
        <f t="shared" si="36"/>
        <v>0</v>
      </c>
      <c r="G325" s="4">
        <f t="shared" si="37"/>
        <v>0</v>
      </c>
      <c r="H325" s="4">
        <f t="shared" si="32"/>
        <v>0</v>
      </c>
      <c r="I325" s="26">
        <f t="shared" si="33"/>
        <v>0</v>
      </c>
      <c r="K325" s="49">
        <v>5.1999999999999998E-2</v>
      </c>
    </row>
    <row r="326" spans="1:11" ht="16.05" customHeight="1" x14ac:dyDescent="0.25">
      <c r="A326" s="48">
        <f t="shared" si="38"/>
        <v>53205</v>
      </c>
      <c r="B326" s="45" t="str">
        <f t="shared" si="34"/>
        <v>A326</v>
      </c>
      <c r="C326" s="46">
        <v>314</v>
      </c>
      <c r="D326" s="4">
        <f t="shared" si="35"/>
        <v>0</v>
      </c>
      <c r="E326" s="4">
        <f t="shared" si="39"/>
        <v>0</v>
      </c>
      <c r="F326" s="4">
        <f t="shared" si="36"/>
        <v>0</v>
      </c>
      <c r="G326" s="4">
        <f t="shared" si="37"/>
        <v>0</v>
      </c>
      <c r="H326" s="4">
        <f t="shared" si="32"/>
        <v>0</v>
      </c>
      <c r="I326" s="26">
        <f t="shared" si="33"/>
        <v>0</v>
      </c>
      <c r="K326" s="49">
        <v>5.1999999999999998E-2</v>
      </c>
    </row>
    <row r="327" spans="1:11" ht="16.05" customHeight="1" x14ac:dyDescent="0.25">
      <c r="A327" s="48">
        <f t="shared" si="38"/>
        <v>53235</v>
      </c>
      <c r="B327" s="45" t="str">
        <f t="shared" si="34"/>
        <v>A327</v>
      </c>
      <c r="C327" s="46">
        <v>315</v>
      </c>
      <c r="D327" s="4">
        <f t="shared" si="35"/>
        <v>0</v>
      </c>
      <c r="E327" s="4">
        <f t="shared" si="39"/>
        <v>0</v>
      </c>
      <c r="F327" s="4">
        <f t="shared" si="36"/>
        <v>0</v>
      </c>
      <c r="G327" s="4">
        <f t="shared" si="37"/>
        <v>0</v>
      </c>
      <c r="H327" s="4">
        <f t="shared" si="32"/>
        <v>0</v>
      </c>
      <c r="I327" s="26">
        <f t="shared" si="33"/>
        <v>0</v>
      </c>
      <c r="K327" s="49">
        <v>5.1999999999999998E-2</v>
      </c>
    </row>
    <row r="328" spans="1:11" ht="16.05" customHeight="1" x14ac:dyDescent="0.25">
      <c r="A328" s="48">
        <f t="shared" si="38"/>
        <v>53266</v>
      </c>
      <c r="B328" s="45" t="str">
        <f t="shared" si="34"/>
        <v>A328</v>
      </c>
      <c r="C328" s="46">
        <v>316</v>
      </c>
      <c r="D328" s="4">
        <f t="shared" si="35"/>
        <v>0</v>
      </c>
      <c r="E328" s="4">
        <f t="shared" si="39"/>
        <v>0</v>
      </c>
      <c r="F328" s="4">
        <f t="shared" si="36"/>
        <v>0</v>
      </c>
      <c r="G328" s="4">
        <f t="shared" si="37"/>
        <v>0</v>
      </c>
      <c r="H328" s="4">
        <f t="shared" si="32"/>
        <v>0</v>
      </c>
      <c r="I328" s="26">
        <f t="shared" si="33"/>
        <v>0</v>
      </c>
      <c r="K328" s="49">
        <v>5.1999999999999998E-2</v>
      </c>
    </row>
    <row r="329" spans="1:11" ht="16.05" customHeight="1" x14ac:dyDescent="0.25">
      <c r="A329" s="48">
        <f t="shared" si="38"/>
        <v>53296</v>
      </c>
      <c r="B329" s="45" t="str">
        <f t="shared" si="34"/>
        <v>A329</v>
      </c>
      <c r="C329" s="46">
        <v>317</v>
      </c>
      <c r="D329" s="4">
        <f t="shared" si="35"/>
        <v>0</v>
      </c>
      <c r="E329" s="4">
        <f t="shared" si="39"/>
        <v>0</v>
      </c>
      <c r="F329" s="4">
        <f t="shared" si="36"/>
        <v>0</v>
      </c>
      <c r="G329" s="4">
        <f t="shared" si="37"/>
        <v>0</v>
      </c>
      <c r="H329" s="4">
        <f t="shared" si="32"/>
        <v>0</v>
      </c>
      <c r="I329" s="26">
        <f t="shared" si="33"/>
        <v>0</v>
      </c>
      <c r="K329" s="49">
        <v>5.1999999999999998E-2</v>
      </c>
    </row>
    <row r="330" spans="1:11" ht="16.05" customHeight="1" x14ac:dyDescent="0.25">
      <c r="A330" s="48">
        <f t="shared" si="38"/>
        <v>53327</v>
      </c>
      <c r="B330" s="45" t="str">
        <f t="shared" si="34"/>
        <v>A330</v>
      </c>
      <c r="C330" s="46">
        <v>318</v>
      </c>
      <c r="D330" s="4">
        <f t="shared" si="35"/>
        <v>0</v>
      </c>
      <c r="E330" s="4">
        <f t="shared" si="39"/>
        <v>0</v>
      </c>
      <c r="F330" s="4">
        <f t="shared" si="36"/>
        <v>0</v>
      </c>
      <c r="G330" s="4">
        <f t="shared" si="37"/>
        <v>0</v>
      </c>
      <c r="H330" s="4">
        <f t="shared" si="32"/>
        <v>0</v>
      </c>
      <c r="I330" s="26">
        <f t="shared" si="33"/>
        <v>0</v>
      </c>
      <c r="K330" s="49">
        <v>5.1999999999999998E-2</v>
      </c>
    </row>
    <row r="331" spans="1:11" ht="16.05" customHeight="1" x14ac:dyDescent="0.25">
      <c r="A331" s="48">
        <f t="shared" si="38"/>
        <v>53358</v>
      </c>
      <c r="B331" s="45" t="str">
        <f t="shared" si="34"/>
        <v>A331</v>
      </c>
      <c r="C331" s="46">
        <v>319</v>
      </c>
      <c r="D331" s="4">
        <f t="shared" si="35"/>
        <v>0</v>
      </c>
      <c r="E331" s="4">
        <f t="shared" si="39"/>
        <v>0</v>
      </c>
      <c r="F331" s="4">
        <f t="shared" si="36"/>
        <v>0</v>
      </c>
      <c r="G331" s="4">
        <f t="shared" si="37"/>
        <v>0</v>
      </c>
      <c r="H331" s="4">
        <f t="shared" si="32"/>
        <v>0</v>
      </c>
      <c r="I331" s="26">
        <f t="shared" si="33"/>
        <v>0</v>
      </c>
      <c r="K331" s="49">
        <v>5.1999999999999998E-2</v>
      </c>
    </row>
    <row r="332" spans="1:11" ht="16.05" customHeight="1" x14ac:dyDescent="0.25">
      <c r="A332" s="48">
        <f t="shared" si="38"/>
        <v>53386</v>
      </c>
      <c r="B332" s="45" t="str">
        <f t="shared" si="34"/>
        <v>A332</v>
      </c>
      <c r="C332" s="46">
        <v>320</v>
      </c>
      <c r="D332" s="4">
        <f t="shared" si="35"/>
        <v>0</v>
      </c>
      <c r="E332" s="4">
        <f t="shared" si="39"/>
        <v>0</v>
      </c>
      <c r="F332" s="4">
        <f t="shared" si="36"/>
        <v>0</v>
      </c>
      <c r="G332" s="4">
        <f t="shared" si="37"/>
        <v>0</v>
      </c>
      <c r="H332" s="4">
        <f t="shared" si="32"/>
        <v>0</v>
      </c>
      <c r="I332" s="26">
        <f t="shared" si="33"/>
        <v>0</v>
      </c>
      <c r="K332" s="49">
        <v>5.1999999999999998E-2</v>
      </c>
    </row>
    <row r="333" spans="1:11" ht="16.05" customHeight="1" x14ac:dyDescent="0.25">
      <c r="A333" s="48">
        <f t="shared" si="38"/>
        <v>53417</v>
      </c>
      <c r="B333" s="45" t="str">
        <f t="shared" si="34"/>
        <v>A333</v>
      </c>
      <c r="C333" s="46">
        <v>321</v>
      </c>
      <c r="D333" s="4">
        <f t="shared" si="35"/>
        <v>0</v>
      </c>
      <c r="E333" s="4">
        <f t="shared" si="39"/>
        <v>0</v>
      </c>
      <c r="F333" s="4">
        <f t="shared" si="36"/>
        <v>0</v>
      </c>
      <c r="G333" s="4">
        <f t="shared" si="37"/>
        <v>0</v>
      </c>
      <c r="H333" s="4">
        <f t="shared" ref="H333:H372" si="40">D333-G333</f>
        <v>0</v>
      </c>
      <c r="I333" s="26">
        <f t="shared" ref="I333:I372" si="41">H333/$D$4</f>
        <v>0</v>
      </c>
      <c r="K333" s="49">
        <v>5.1999999999999998E-2</v>
      </c>
    </row>
    <row r="334" spans="1:11" ht="16.05" customHeight="1" x14ac:dyDescent="0.25">
      <c r="A334" s="48">
        <f t="shared" si="38"/>
        <v>53447</v>
      </c>
      <c r="B334" s="45" t="str">
        <f t="shared" ref="B334:B372" si="42">"A"&amp;ROW(A334)</f>
        <v>A334</v>
      </c>
      <c r="C334" s="46">
        <v>322</v>
      </c>
      <c r="D334" s="4">
        <f t="shared" ref="D334:D372" si="43">IF(ROUND(H333,0)&gt;0,H333,0)</f>
        <v>0</v>
      </c>
      <c r="E334" s="4">
        <f t="shared" si="39"/>
        <v>0</v>
      </c>
      <c r="F334" s="4">
        <f t="shared" ref="F334:F372" si="44">IF($D$6+1-C334&lt;=0,0,IF($D$9="Beginning",(D334-E334)*K334/12,D334*K334/12))</f>
        <v>0</v>
      </c>
      <c r="G334" s="4">
        <f t="shared" ref="G334:G372" si="45">IF(ROUND($D$6+1-C334,2)&lt;=0,0,E334-F334)</f>
        <v>0</v>
      </c>
      <c r="H334" s="4">
        <f t="shared" si="40"/>
        <v>0</v>
      </c>
      <c r="I334" s="26">
        <f t="shared" si="41"/>
        <v>0</v>
      </c>
      <c r="K334" s="49">
        <v>5.1999999999999998E-2</v>
      </c>
    </row>
    <row r="335" spans="1:11" ht="16.05" customHeight="1" x14ac:dyDescent="0.25">
      <c r="A335" s="48">
        <f t="shared" ref="A335:A372" si="46">DATE(YEAR(A334),MONTH(A334)+2,1-1)</f>
        <v>53478</v>
      </c>
      <c r="B335" s="45" t="str">
        <f t="shared" si="42"/>
        <v>A335</v>
      </c>
      <c r="C335" s="46">
        <v>323</v>
      </c>
      <c r="D335" s="4">
        <f t="shared" si="43"/>
        <v>0</v>
      </c>
      <c r="E335" s="4">
        <f t="shared" ref="E335:E372" si="47">IF($D$6+1-C335&lt;=0,0,IF($D$9="Beginning",PMT(K334/12,$D$6+1-C335,-(D334-E334),-PV(K334/12,1,0,$D$10),0),PMT(K335/12,$D$6+1-C335,-D335,$D$10,0)))</f>
        <v>0</v>
      </c>
      <c r="F335" s="4">
        <f t="shared" si="44"/>
        <v>0</v>
      </c>
      <c r="G335" s="4">
        <f t="shared" si="45"/>
        <v>0</v>
      </c>
      <c r="H335" s="4">
        <f t="shared" si="40"/>
        <v>0</v>
      </c>
      <c r="I335" s="26">
        <f t="shared" si="41"/>
        <v>0</v>
      </c>
      <c r="K335" s="49">
        <v>5.1999999999999998E-2</v>
      </c>
    </row>
    <row r="336" spans="1:11" ht="16.05" customHeight="1" x14ac:dyDescent="0.25">
      <c r="A336" s="48">
        <f t="shared" si="46"/>
        <v>53508</v>
      </c>
      <c r="B336" s="45" t="str">
        <f t="shared" si="42"/>
        <v>A336</v>
      </c>
      <c r="C336" s="46">
        <v>324</v>
      </c>
      <c r="D336" s="4">
        <f t="shared" si="43"/>
        <v>0</v>
      </c>
      <c r="E336" s="4">
        <f t="shared" si="47"/>
        <v>0</v>
      </c>
      <c r="F336" s="4">
        <f t="shared" si="44"/>
        <v>0</v>
      </c>
      <c r="G336" s="4">
        <f t="shared" si="45"/>
        <v>0</v>
      </c>
      <c r="H336" s="4">
        <f t="shared" si="40"/>
        <v>0</v>
      </c>
      <c r="I336" s="26">
        <f t="shared" si="41"/>
        <v>0</v>
      </c>
      <c r="K336" s="49">
        <v>5.1999999999999998E-2</v>
      </c>
    </row>
    <row r="337" spans="1:11" ht="16.05" customHeight="1" x14ac:dyDescent="0.25">
      <c r="A337" s="48">
        <f t="shared" si="46"/>
        <v>53539</v>
      </c>
      <c r="B337" s="45" t="str">
        <f t="shared" si="42"/>
        <v>A337</v>
      </c>
      <c r="C337" s="46">
        <v>325</v>
      </c>
      <c r="D337" s="4">
        <f t="shared" si="43"/>
        <v>0</v>
      </c>
      <c r="E337" s="4">
        <f t="shared" si="47"/>
        <v>0</v>
      </c>
      <c r="F337" s="4">
        <f t="shared" si="44"/>
        <v>0</v>
      </c>
      <c r="G337" s="4">
        <f t="shared" si="45"/>
        <v>0</v>
      </c>
      <c r="H337" s="4">
        <f t="shared" si="40"/>
        <v>0</v>
      </c>
      <c r="I337" s="26">
        <f t="shared" si="41"/>
        <v>0</v>
      </c>
      <c r="K337" s="49">
        <v>5.1999999999999998E-2</v>
      </c>
    </row>
    <row r="338" spans="1:11" ht="16.05" customHeight="1" x14ac:dyDescent="0.25">
      <c r="A338" s="48">
        <f t="shared" si="46"/>
        <v>53570</v>
      </c>
      <c r="B338" s="45" t="str">
        <f t="shared" si="42"/>
        <v>A338</v>
      </c>
      <c r="C338" s="46">
        <v>326</v>
      </c>
      <c r="D338" s="4">
        <f t="shared" si="43"/>
        <v>0</v>
      </c>
      <c r="E338" s="4">
        <f t="shared" si="47"/>
        <v>0</v>
      </c>
      <c r="F338" s="4">
        <f t="shared" si="44"/>
        <v>0</v>
      </c>
      <c r="G338" s="4">
        <f t="shared" si="45"/>
        <v>0</v>
      </c>
      <c r="H338" s="4">
        <f t="shared" si="40"/>
        <v>0</v>
      </c>
      <c r="I338" s="26">
        <f t="shared" si="41"/>
        <v>0</v>
      </c>
      <c r="K338" s="49">
        <v>5.1999999999999998E-2</v>
      </c>
    </row>
    <row r="339" spans="1:11" ht="16.05" customHeight="1" x14ac:dyDescent="0.25">
      <c r="A339" s="48">
        <f t="shared" si="46"/>
        <v>53600</v>
      </c>
      <c r="B339" s="45" t="str">
        <f t="shared" si="42"/>
        <v>A339</v>
      </c>
      <c r="C339" s="46">
        <v>327</v>
      </c>
      <c r="D339" s="4">
        <f t="shared" si="43"/>
        <v>0</v>
      </c>
      <c r="E339" s="4">
        <f t="shared" si="47"/>
        <v>0</v>
      </c>
      <c r="F339" s="4">
        <f t="shared" si="44"/>
        <v>0</v>
      </c>
      <c r="G339" s="4">
        <f t="shared" si="45"/>
        <v>0</v>
      </c>
      <c r="H339" s="4">
        <f t="shared" si="40"/>
        <v>0</v>
      </c>
      <c r="I339" s="26">
        <f t="shared" si="41"/>
        <v>0</v>
      </c>
      <c r="K339" s="49">
        <v>5.1999999999999998E-2</v>
      </c>
    </row>
    <row r="340" spans="1:11" ht="16.05" customHeight="1" x14ac:dyDescent="0.25">
      <c r="A340" s="48">
        <f t="shared" si="46"/>
        <v>53631</v>
      </c>
      <c r="B340" s="45" t="str">
        <f t="shared" si="42"/>
        <v>A340</v>
      </c>
      <c r="C340" s="46">
        <v>328</v>
      </c>
      <c r="D340" s="4">
        <f t="shared" si="43"/>
        <v>0</v>
      </c>
      <c r="E340" s="4">
        <f t="shared" si="47"/>
        <v>0</v>
      </c>
      <c r="F340" s="4">
        <f t="shared" si="44"/>
        <v>0</v>
      </c>
      <c r="G340" s="4">
        <f t="shared" si="45"/>
        <v>0</v>
      </c>
      <c r="H340" s="4">
        <f t="shared" si="40"/>
        <v>0</v>
      </c>
      <c r="I340" s="26">
        <f t="shared" si="41"/>
        <v>0</v>
      </c>
      <c r="K340" s="49">
        <v>5.1999999999999998E-2</v>
      </c>
    </row>
    <row r="341" spans="1:11" ht="16.05" customHeight="1" x14ac:dyDescent="0.25">
      <c r="A341" s="48">
        <f t="shared" si="46"/>
        <v>53661</v>
      </c>
      <c r="B341" s="45" t="str">
        <f t="shared" si="42"/>
        <v>A341</v>
      </c>
      <c r="C341" s="46">
        <v>329</v>
      </c>
      <c r="D341" s="4">
        <f t="shared" si="43"/>
        <v>0</v>
      </c>
      <c r="E341" s="4">
        <f t="shared" si="47"/>
        <v>0</v>
      </c>
      <c r="F341" s="4">
        <f t="shared" si="44"/>
        <v>0</v>
      </c>
      <c r="G341" s="4">
        <f t="shared" si="45"/>
        <v>0</v>
      </c>
      <c r="H341" s="4">
        <f t="shared" si="40"/>
        <v>0</v>
      </c>
      <c r="I341" s="26">
        <f t="shared" si="41"/>
        <v>0</v>
      </c>
      <c r="K341" s="49">
        <v>5.1999999999999998E-2</v>
      </c>
    </row>
    <row r="342" spans="1:11" ht="16.05" customHeight="1" x14ac:dyDescent="0.25">
      <c r="A342" s="48">
        <f t="shared" si="46"/>
        <v>53692</v>
      </c>
      <c r="B342" s="45" t="str">
        <f t="shared" si="42"/>
        <v>A342</v>
      </c>
      <c r="C342" s="46">
        <v>330</v>
      </c>
      <c r="D342" s="4">
        <f t="shared" si="43"/>
        <v>0</v>
      </c>
      <c r="E342" s="4">
        <f t="shared" si="47"/>
        <v>0</v>
      </c>
      <c r="F342" s="4">
        <f t="shared" si="44"/>
        <v>0</v>
      </c>
      <c r="G342" s="4">
        <f t="shared" si="45"/>
        <v>0</v>
      </c>
      <c r="H342" s="4">
        <f t="shared" si="40"/>
        <v>0</v>
      </c>
      <c r="I342" s="26">
        <f t="shared" si="41"/>
        <v>0</v>
      </c>
      <c r="K342" s="49">
        <v>5.1999999999999998E-2</v>
      </c>
    </row>
    <row r="343" spans="1:11" ht="16.05" customHeight="1" x14ac:dyDescent="0.25">
      <c r="A343" s="48">
        <f t="shared" si="46"/>
        <v>53723</v>
      </c>
      <c r="B343" s="45" t="str">
        <f t="shared" si="42"/>
        <v>A343</v>
      </c>
      <c r="C343" s="46">
        <v>331</v>
      </c>
      <c r="D343" s="4">
        <f t="shared" si="43"/>
        <v>0</v>
      </c>
      <c r="E343" s="4">
        <f t="shared" si="47"/>
        <v>0</v>
      </c>
      <c r="F343" s="4">
        <f t="shared" si="44"/>
        <v>0</v>
      </c>
      <c r="G343" s="4">
        <f t="shared" si="45"/>
        <v>0</v>
      </c>
      <c r="H343" s="4">
        <f t="shared" si="40"/>
        <v>0</v>
      </c>
      <c r="I343" s="26">
        <f t="shared" si="41"/>
        <v>0</v>
      </c>
      <c r="K343" s="49">
        <v>5.1999999999999998E-2</v>
      </c>
    </row>
    <row r="344" spans="1:11" ht="16.05" customHeight="1" x14ac:dyDescent="0.25">
      <c r="A344" s="48">
        <f t="shared" si="46"/>
        <v>53751</v>
      </c>
      <c r="B344" s="45" t="str">
        <f t="shared" si="42"/>
        <v>A344</v>
      </c>
      <c r="C344" s="46">
        <v>332</v>
      </c>
      <c r="D344" s="4">
        <f t="shared" si="43"/>
        <v>0</v>
      </c>
      <c r="E344" s="4">
        <f t="shared" si="47"/>
        <v>0</v>
      </c>
      <c r="F344" s="4">
        <f t="shared" si="44"/>
        <v>0</v>
      </c>
      <c r="G344" s="4">
        <f t="shared" si="45"/>
        <v>0</v>
      </c>
      <c r="H344" s="4">
        <f t="shared" si="40"/>
        <v>0</v>
      </c>
      <c r="I344" s="26">
        <f t="shared" si="41"/>
        <v>0</v>
      </c>
      <c r="K344" s="49">
        <v>5.1999999999999998E-2</v>
      </c>
    </row>
    <row r="345" spans="1:11" ht="16.05" customHeight="1" x14ac:dyDescent="0.25">
      <c r="A345" s="48">
        <f t="shared" si="46"/>
        <v>53782</v>
      </c>
      <c r="B345" s="45" t="str">
        <f t="shared" si="42"/>
        <v>A345</v>
      </c>
      <c r="C345" s="46">
        <v>333</v>
      </c>
      <c r="D345" s="4">
        <f t="shared" si="43"/>
        <v>0</v>
      </c>
      <c r="E345" s="4">
        <f t="shared" si="47"/>
        <v>0</v>
      </c>
      <c r="F345" s="4">
        <f t="shared" si="44"/>
        <v>0</v>
      </c>
      <c r="G345" s="4">
        <f t="shared" si="45"/>
        <v>0</v>
      </c>
      <c r="H345" s="4">
        <f t="shared" si="40"/>
        <v>0</v>
      </c>
      <c r="I345" s="26">
        <f t="shared" si="41"/>
        <v>0</v>
      </c>
      <c r="K345" s="49">
        <v>5.1999999999999998E-2</v>
      </c>
    </row>
    <row r="346" spans="1:11" ht="16.05" customHeight="1" x14ac:dyDescent="0.25">
      <c r="A346" s="48">
        <f t="shared" si="46"/>
        <v>53812</v>
      </c>
      <c r="B346" s="45" t="str">
        <f t="shared" si="42"/>
        <v>A346</v>
      </c>
      <c r="C346" s="46">
        <v>334</v>
      </c>
      <c r="D346" s="4">
        <f t="shared" si="43"/>
        <v>0</v>
      </c>
      <c r="E346" s="4">
        <f t="shared" si="47"/>
        <v>0</v>
      </c>
      <c r="F346" s="4">
        <f t="shared" si="44"/>
        <v>0</v>
      </c>
      <c r="G346" s="4">
        <f t="shared" si="45"/>
        <v>0</v>
      </c>
      <c r="H346" s="4">
        <f t="shared" si="40"/>
        <v>0</v>
      </c>
      <c r="I346" s="26">
        <f t="shared" si="41"/>
        <v>0</v>
      </c>
      <c r="K346" s="49">
        <v>5.1999999999999998E-2</v>
      </c>
    </row>
    <row r="347" spans="1:11" ht="16.05" customHeight="1" x14ac:dyDescent="0.25">
      <c r="A347" s="48">
        <f t="shared" si="46"/>
        <v>53843</v>
      </c>
      <c r="B347" s="45" t="str">
        <f t="shared" si="42"/>
        <v>A347</v>
      </c>
      <c r="C347" s="46">
        <v>335</v>
      </c>
      <c r="D347" s="4">
        <f t="shared" si="43"/>
        <v>0</v>
      </c>
      <c r="E347" s="4">
        <f t="shared" si="47"/>
        <v>0</v>
      </c>
      <c r="F347" s="4">
        <f t="shared" si="44"/>
        <v>0</v>
      </c>
      <c r="G347" s="4">
        <f t="shared" si="45"/>
        <v>0</v>
      </c>
      <c r="H347" s="4">
        <f t="shared" si="40"/>
        <v>0</v>
      </c>
      <c r="I347" s="26">
        <f t="shared" si="41"/>
        <v>0</v>
      </c>
      <c r="K347" s="49">
        <v>5.1999999999999998E-2</v>
      </c>
    </row>
    <row r="348" spans="1:11" ht="16.05" customHeight="1" x14ac:dyDescent="0.25">
      <c r="A348" s="48">
        <f t="shared" si="46"/>
        <v>53873</v>
      </c>
      <c r="B348" s="45" t="str">
        <f t="shared" si="42"/>
        <v>A348</v>
      </c>
      <c r="C348" s="46">
        <v>336</v>
      </c>
      <c r="D348" s="4">
        <f t="shared" si="43"/>
        <v>0</v>
      </c>
      <c r="E348" s="4">
        <f t="shared" si="47"/>
        <v>0</v>
      </c>
      <c r="F348" s="4">
        <f t="shared" si="44"/>
        <v>0</v>
      </c>
      <c r="G348" s="4">
        <f t="shared" si="45"/>
        <v>0</v>
      </c>
      <c r="H348" s="4">
        <f t="shared" si="40"/>
        <v>0</v>
      </c>
      <c r="I348" s="26">
        <f t="shared" si="41"/>
        <v>0</v>
      </c>
      <c r="K348" s="49">
        <v>5.1999999999999998E-2</v>
      </c>
    </row>
    <row r="349" spans="1:11" ht="16.05" customHeight="1" x14ac:dyDescent="0.25">
      <c r="A349" s="48">
        <f t="shared" si="46"/>
        <v>53904</v>
      </c>
      <c r="B349" s="45" t="str">
        <f t="shared" si="42"/>
        <v>A349</v>
      </c>
      <c r="C349" s="46">
        <v>337</v>
      </c>
      <c r="D349" s="4">
        <f t="shared" si="43"/>
        <v>0</v>
      </c>
      <c r="E349" s="4">
        <f t="shared" si="47"/>
        <v>0</v>
      </c>
      <c r="F349" s="4">
        <f t="shared" si="44"/>
        <v>0</v>
      </c>
      <c r="G349" s="4">
        <f t="shared" si="45"/>
        <v>0</v>
      </c>
      <c r="H349" s="4">
        <f t="shared" si="40"/>
        <v>0</v>
      </c>
      <c r="I349" s="26">
        <f t="shared" si="41"/>
        <v>0</v>
      </c>
      <c r="K349" s="49">
        <v>5.1999999999999998E-2</v>
      </c>
    </row>
    <row r="350" spans="1:11" ht="16.05" customHeight="1" x14ac:dyDescent="0.25">
      <c r="A350" s="48">
        <f t="shared" si="46"/>
        <v>53935</v>
      </c>
      <c r="B350" s="45" t="str">
        <f t="shared" si="42"/>
        <v>A350</v>
      </c>
      <c r="C350" s="46">
        <v>338</v>
      </c>
      <c r="D350" s="4">
        <f t="shared" si="43"/>
        <v>0</v>
      </c>
      <c r="E350" s="4">
        <f t="shared" si="47"/>
        <v>0</v>
      </c>
      <c r="F350" s="4">
        <f t="shared" si="44"/>
        <v>0</v>
      </c>
      <c r="G350" s="4">
        <f t="shared" si="45"/>
        <v>0</v>
      </c>
      <c r="H350" s="4">
        <f t="shared" si="40"/>
        <v>0</v>
      </c>
      <c r="I350" s="26">
        <f t="shared" si="41"/>
        <v>0</v>
      </c>
      <c r="K350" s="49">
        <v>5.1999999999999998E-2</v>
      </c>
    </row>
    <row r="351" spans="1:11" ht="16.05" customHeight="1" x14ac:dyDescent="0.25">
      <c r="A351" s="48">
        <f t="shared" si="46"/>
        <v>53965</v>
      </c>
      <c r="B351" s="45" t="str">
        <f t="shared" si="42"/>
        <v>A351</v>
      </c>
      <c r="C351" s="46">
        <v>339</v>
      </c>
      <c r="D351" s="4">
        <f t="shared" si="43"/>
        <v>0</v>
      </c>
      <c r="E351" s="4">
        <f t="shared" si="47"/>
        <v>0</v>
      </c>
      <c r="F351" s="4">
        <f t="shared" si="44"/>
        <v>0</v>
      </c>
      <c r="G351" s="4">
        <f t="shared" si="45"/>
        <v>0</v>
      </c>
      <c r="H351" s="4">
        <f t="shared" si="40"/>
        <v>0</v>
      </c>
      <c r="I351" s="26">
        <f t="shared" si="41"/>
        <v>0</v>
      </c>
      <c r="K351" s="49">
        <v>5.1999999999999998E-2</v>
      </c>
    </row>
    <row r="352" spans="1:11" ht="16.05" customHeight="1" x14ac:dyDescent="0.25">
      <c r="A352" s="48">
        <f t="shared" si="46"/>
        <v>53996</v>
      </c>
      <c r="B352" s="45" t="str">
        <f t="shared" si="42"/>
        <v>A352</v>
      </c>
      <c r="C352" s="46">
        <v>340</v>
      </c>
      <c r="D352" s="4">
        <f t="shared" si="43"/>
        <v>0</v>
      </c>
      <c r="E352" s="4">
        <f t="shared" si="47"/>
        <v>0</v>
      </c>
      <c r="F352" s="4">
        <f t="shared" si="44"/>
        <v>0</v>
      </c>
      <c r="G352" s="4">
        <f t="shared" si="45"/>
        <v>0</v>
      </c>
      <c r="H352" s="4">
        <f t="shared" si="40"/>
        <v>0</v>
      </c>
      <c r="I352" s="26">
        <f t="shared" si="41"/>
        <v>0</v>
      </c>
      <c r="K352" s="49">
        <v>5.1999999999999998E-2</v>
      </c>
    </row>
    <row r="353" spans="1:11" ht="16.05" customHeight="1" x14ac:dyDescent="0.25">
      <c r="A353" s="48">
        <f t="shared" si="46"/>
        <v>54026</v>
      </c>
      <c r="B353" s="45" t="str">
        <f t="shared" si="42"/>
        <v>A353</v>
      </c>
      <c r="C353" s="46">
        <v>341</v>
      </c>
      <c r="D353" s="4">
        <f t="shared" si="43"/>
        <v>0</v>
      </c>
      <c r="E353" s="4">
        <f t="shared" si="47"/>
        <v>0</v>
      </c>
      <c r="F353" s="4">
        <f t="shared" si="44"/>
        <v>0</v>
      </c>
      <c r="G353" s="4">
        <f t="shared" si="45"/>
        <v>0</v>
      </c>
      <c r="H353" s="4">
        <f t="shared" si="40"/>
        <v>0</v>
      </c>
      <c r="I353" s="26">
        <f t="shared" si="41"/>
        <v>0</v>
      </c>
      <c r="K353" s="49">
        <v>5.1999999999999998E-2</v>
      </c>
    </row>
    <row r="354" spans="1:11" ht="16.05" customHeight="1" x14ac:dyDescent="0.25">
      <c r="A354" s="48">
        <f t="shared" si="46"/>
        <v>54057</v>
      </c>
      <c r="B354" s="45" t="str">
        <f t="shared" si="42"/>
        <v>A354</v>
      </c>
      <c r="C354" s="46">
        <v>342</v>
      </c>
      <c r="D354" s="4">
        <f t="shared" si="43"/>
        <v>0</v>
      </c>
      <c r="E354" s="4">
        <f t="shared" si="47"/>
        <v>0</v>
      </c>
      <c r="F354" s="4">
        <f t="shared" si="44"/>
        <v>0</v>
      </c>
      <c r="G354" s="4">
        <f t="shared" si="45"/>
        <v>0</v>
      </c>
      <c r="H354" s="4">
        <f t="shared" si="40"/>
        <v>0</v>
      </c>
      <c r="I354" s="26">
        <f t="shared" si="41"/>
        <v>0</v>
      </c>
      <c r="K354" s="49">
        <v>5.1999999999999998E-2</v>
      </c>
    </row>
    <row r="355" spans="1:11" ht="16.05" customHeight="1" x14ac:dyDescent="0.25">
      <c r="A355" s="48">
        <f t="shared" si="46"/>
        <v>54088</v>
      </c>
      <c r="B355" s="45" t="str">
        <f t="shared" si="42"/>
        <v>A355</v>
      </c>
      <c r="C355" s="46">
        <v>343</v>
      </c>
      <c r="D355" s="4">
        <f t="shared" si="43"/>
        <v>0</v>
      </c>
      <c r="E355" s="4">
        <f t="shared" si="47"/>
        <v>0</v>
      </c>
      <c r="F355" s="4">
        <f t="shared" si="44"/>
        <v>0</v>
      </c>
      <c r="G355" s="4">
        <f t="shared" si="45"/>
        <v>0</v>
      </c>
      <c r="H355" s="4">
        <f t="shared" si="40"/>
        <v>0</v>
      </c>
      <c r="I355" s="26">
        <f t="shared" si="41"/>
        <v>0</v>
      </c>
      <c r="K355" s="49">
        <v>5.1999999999999998E-2</v>
      </c>
    </row>
    <row r="356" spans="1:11" ht="16.05" customHeight="1" x14ac:dyDescent="0.25">
      <c r="A356" s="48">
        <f t="shared" si="46"/>
        <v>54117</v>
      </c>
      <c r="B356" s="45" t="str">
        <f t="shared" si="42"/>
        <v>A356</v>
      </c>
      <c r="C356" s="46">
        <v>344</v>
      </c>
      <c r="D356" s="4">
        <f t="shared" si="43"/>
        <v>0</v>
      </c>
      <c r="E356" s="4">
        <f t="shared" si="47"/>
        <v>0</v>
      </c>
      <c r="F356" s="4">
        <f t="shared" si="44"/>
        <v>0</v>
      </c>
      <c r="G356" s="4">
        <f t="shared" si="45"/>
        <v>0</v>
      </c>
      <c r="H356" s="4">
        <f t="shared" si="40"/>
        <v>0</v>
      </c>
      <c r="I356" s="26">
        <f t="shared" si="41"/>
        <v>0</v>
      </c>
      <c r="K356" s="49">
        <v>5.1999999999999998E-2</v>
      </c>
    </row>
    <row r="357" spans="1:11" ht="16.05" customHeight="1" x14ac:dyDescent="0.25">
      <c r="A357" s="48">
        <f t="shared" si="46"/>
        <v>54148</v>
      </c>
      <c r="B357" s="45" t="str">
        <f t="shared" si="42"/>
        <v>A357</v>
      </c>
      <c r="C357" s="46">
        <v>345</v>
      </c>
      <c r="D357" s="4">
        <f t="shared" si="43"/>
        <v>0</v>
      </c>
      <c r="E357" s="4">
        <f t="shared" si="47"/>
        <v>0</v>
      </c>
      <c r="F357" s="4">
        <f t="shared" si="44"/>
        <v>0</v>
      </c>
      <c r="G357" s="4">
        <f t="shared" si="45"/>
        <v>0</v>
      </c>
      <c r="H357" s="4">
        <f t="shared" si="40"/>
        <v>0</v>
      </c>
      <c r="I357" s="26">
        <f t="shared" si="41"/>
        <v>0</v>
      </c>
      <c r="K357" s="49">
        <v>5.1999999999999998E-2</v>
      </c>
    </row>
    <row r="358" spans="1:11" ht="16.05" customHeight="1" x14ac:dyDescent="0.25">
      <c r="A358" s="48">
        <f t="shared" si="46"/>
        <v>54178</v>
      </c>
      <c r="B358" s="45" t="str">
        <f t="shared" si="42"/>
        <v>A358</v>
      </c>
      <c r="C358" s="46">
        <v>346</v>
      </c>
      <c r="D358" s="4">
        <f t="shared" si="43"/>
        <v>0</v>
      </c>
      <c r="E358" s="4">
        <f t="shared" si="47"/>
        <v>0</v>
      </c>
      <c r="F358" s="4">
        <f t="shared" si="44"/>
        <v>0</v>
      </c>
      <c r="G358" s="4">
        <f t="shared" si="45"/>
        <v>0</v>
      </c>
      <c r="H358" s="4">
        <f t="shared" si="40"/>
        <v>0</v>
      </c>
      <c r="I358" s="26">
        <f t="shared" si="41"/>
        <v>0</v>
      </c>
      <c r="K358" s="49">
        <v>5.1999999999999998E-2</v>
      </c>
    </row>
    <row r="359" spans="1:11" ht="16.05" customHeight="1" x14ac:dyDescent="0.25">
      <c r="A359" s="48">
        <f t="shared" si="46"/>
        <v>54209</v>
      </c>
      <c r="B359" s="45" t="str">
        <f t="shared" si="42"/>
        <v>A359</v>
      </c>
      <c r="C359" s="46">
        <v>347</v>
      </c>
      <c r="D359" s="4">
        <f t="shared" si="43"/>
        <v>0</v>
      </c>
      <c r="E359" s="4">
        <f t="shared" si="47"/>
        <v>0</v>
      </c>
      <c r="F359" s="4">
        <f t="shared" si="44"/>
        <v>0</v>
      </c>
      <c r="G359" s="4">
        <f t="shared" si="45"/>
        <v>0</v>
      </c>
      <c r="H359" s="4">
        <f t="shared" si="40"/>
        <v>0</v>
      </c>
      <c r="I359" s="26">
        <f t="shared" si="41"/>
        <v>0</v>
      </c>
      <c r="K359" s="49">
        <v>5.1999999999999998E-2</v>
      </c>
    </row>
    <row r="360" spans="1:11" ht="16.05" customHeight="1" x14ac:dyDescent="0.25">
      <c r="A360" s="48">
        <f t="shared" si="46"/>
        <v>54239</v>
      </c>
      <c r="B360" s="45" t="str">
        <f t="shared" si="42"/>
        <v>A360</v>
      </c>
      <c r="C360" s="46">
        <v>348</v>
      </c>
      <c r="D360" s="4">
        <f t="shared" si="43"/>
        <v>0</v>
      </c>
      <c r="E360" s="4">
        <f t="shared" si="47"/>
        <v>0</v>
      </c>
      <c r="F360" s="4">
        <f t="shared" si="44"/>
        <v>0</v>
      </c>
      <c r="G360" s="4">
        <f t="shared" si="45"/>
        <v>0</v>
      </c>
      <c r="H360" s="4">
        <f t="shared" si="40"/>
        <v>0</v>
      </c>
      <c r="I360" s="26">
        <f t="shared" si="41"/>
        <v>0</v>
      </c>
      <c r="K360" s="49">
        <v>5.1999999999999998E-2</v>
      </c>
    </row>
    <row r="361" spans="1:11" ht="16.05" customHeight="1" x14ac:dyDescent="0.25">
      <c r="A361" s="48">
        <f t="shared" si="46"/>
        <v>54270</v>
      </c>
      <c r="B361" s="45" t="str">
        <f t="shared" si="42"/>
        <v>A361</v>
      </c>
      <c r="C361" s="46">
        <v>349</v>
      </c>
      <c r="D361" s="4">
        <f t="shared" si="43"/>
        <v>0</v>
      </c>
      <c r="E361" s="4">
        <f t="shared" si="47"/>
        <v>0</v>
      </c>
      <c r="F361" s="4">
        <f t="shared" si="44"/>
        <v>0</v>
      </c>
      <c r="G361" s="4">
        <f t="shared" si="45"/>
        <v>0</v>
      </c>
      <c r="H361" s="4">
        <f t="shared" si="40"/>
        <v>0</v>
      </c>
      <c r="I361" s="26">
        <f t="shared" si="41"/>
        <v>0</v>
      </c>
      <c r="K361" s="49">
        <v>5.1999999999999998E-2</v>
      </c>
    </row>
    <row r="362" spans="1:11" ht="16.05" customHeight="1" x14ac:dyDescent="0.25">
      <c r="A362" s="48">
        <f t="shared" si="46"/>
        <v>54301</v>
      </c>
      <c r="B362" s="45" t="str">
        <f t="shared" si="42"/>
        <v>A362</v>
      </c>
      <c r="C362" s="46">
        <v>350</v>
      </c>
      <c r="D362" s="4">
        <f t="shared" si="43"/>
        <v>0</v>
      </c>
      <c r="E362" s="4">
        <f t="shared" si="47"/>
        <v>0</v>
      </c>
      <c r="F362" s="4">
        <f t="shared" si="44"/>
        <v>0</v>
      </c>
      <c r="G362" s="4">
        <f t="shared" si="45"/>
        <v>0</v>
      </c>
      <c r="H362" s="4">
        <f t="shared" si="40"/>
        <v>0</v>
      </c>
      <c r="I362" s="26">
        <f t="shared" si="41"/>
        <v>0</v>
      </c>
      <c r="K362" s="49">
        <v>5.1999999999999998E-2</v>
      </c>
    </row>
    <row r="363" spans="1:11" ht="16.05" customHeight="1" x14ac:dyDescent="0.25">
      <c r="A363" s="48">
        <f t="shared" si="46"/>
        <v>54331</v>
      </c>
      <c r="B363" s="45" t="str">
        <f t="shared" si="42"/>
        <v>A363</v>
      </c>
      <c r="C363" s="46">
        <v>351</v>
      </c>
      <c r="D363" s="4">
        <f t="shared" si="43"/>
        <v>0</v>
      </c>
      <c r="E363" s="4">
        <f t="shared" si="47"/>
        <v>0</v>
      </c>
      <c r="F363" s="4">
        <f t="shared" si="44"/>
        <v>0</v>
      </c>
      <c r="G363" s="4">
        <f t="shared" si="45"/>
        <v>0</v>
      </c>
      <c r="H363" s="4">
        <f t="shared" si="40"/>
        <v>0</v>
      </c>
      <c r="I363" s="26">
        <f t="shared" si="41"/>
        <v>0</v>
      </c>
      <c r="K363" s="49">
        <v>5.1999999999999998E-2</v>
      </c>
    </row>
    <row r="364" spans="1:11" ht="16.05" customHeight="1" x14ac:dyDescent="0.25">
      <c r="A364" s="48">
        <f t="shared" si="46"/>
        <v>54362</v>
      </c>
      <c r="B364" s="45" t="str">
        <f t="shared" si="42"/>
        <v>A364</v>
      </c>
      <c r="C364" s="46">
        <v>352</v>
      </c>
      <c r="D364" s="4">
        <f t="shared" si="43"/>
        <v>0</v>
      </c>
      <c r="E364" s="4">
        <f t="shared" si="47"/>
        <v>0</v>
      </c>
      <c r="F364" s="4">
        <f t="shared" si="44"/>
        <v>0</v>
      </c>
      <c r="G364" s="4">
        <f t="shared" si="45"/>
        <v>0</v>
      </c>
      <c r="H364" s="4">
        <f t="shared" si="40"/>
        <v>0</v>
      </c>
      <c r="I364" s="26">
        <f t="shared" si="41"/>
        <v>0</v>
      </c>
      <c r="K364" s="49">
        <v>5.1999999999999998E-2</v>
      </c>
    </row>
    <row r="365" spans="1:11" ht="16.05" customHeight="1" x14ac:dyDescent="0.25">
      <c r="A365" s="48">
        <f t="shared" si="46"/>
        <v>54392</v>
      </c>
      <c r="B365" s="45" t="str">
        <f t="shared" si="42"/>
        <v>A365</v>
      </c>
      <c r="C365" s="46">
        <v>353</v>
      </c>
      <c r="D365" s="4">
        <f t="shared" si="43"/>
        <v>0</v>
      </c>
      <c r="E365" s="4">
        <f t="shared" si="47"/>
        <v>0</v>
      </c>
      <c r="F365" s="4">
        <f t="shared" si="44"/>
        <v>0</v>
      </c>
      <c r="G365" s="4">
        <f t="shared" si="45"/>
        <v>0</v>
      </c>
      <c r="H365" s="4">
        <f t="shared" si="40"/>
        <v>0</v>
      </c>
      <c r="I365" s="26">
        <f t="shared" si="41"/>
        <v>0</v>
      </c>
      <c r="K365" s="49">
        <v>5.1999999999999998E-2</v>
      </c>
    </row>
    <row r="366" spans="1:11" ht="16.05" customHeight="1" x14ac:dyDescent="0.25">
      <c r="A366" s="48">
        <f t="shared" si="46"/>
        <v>54423</v>
      </c>
      <c r="B366" s="45" t="str">
        <f t="shared" si="42"/>
        <v>A366</v>
      </c>
      <c r="C366" s="46">
        <v>354</v>
      </c>
      <c r="D366" s="4">
        <f t="shared" si="43"/>
        <v>0</v>
      </c>
      <c r="E366" s="4">
        <f t="shared" si="47"/>
        <v>0</v>
      </c>
      <c r="F366" s="4">
        <f t="shared" si="44"/>
        <v>0</v>
      </c>
      <c r="G366" s="4">
        <f t="shared" si="45"/>
        <v>0</v>
      </c>
      <c r="H366" s="4">
        <f t="shared" si="40"/>
        <v>0</v>
      </c>
      <c r="I366" s="26">
        <f t="shared" si="41"/>
        <v>0</v>
      </c>
      <c r="K366" s="49">
        <v>5.1999999999999998E-2</v>
      </c>
    </row>
    <row r="367" spans="1:11" ht="16.05" customHeight="1" x14ac:dyDescent="0.25">
      <c r="A367" s="48">
        <f t="shared" si="46"/>
        <v>54454</v>
      </c>
      <c r="B367" s="45" t="str">
        <f t="shared" si="42"/>
        <v>A367</v>
      </c>
      <c r="C367" s="46">
        <v>355</v>
      </c>
      <c r="D367" s="4">
        <f t="shared" si="43"/>
        <v>0</v>
      </c>
      <c r="E367" s="4">
        <f t="shared" si="47"/>
        <v>0</v>
      </c>
      <c r="F367" s="4">
        <f t="shared" si="44"/>
        <v>0</v>
      </c>
      <c r="G367" s="4">
        <f t="shared" si="45"/>
        <v>0</v>
      </c>
      <c r="H367" s="4">
        <f t="shared" si="40"/>
        <v>0</v>
      </c>
      <c r="I367" s="26">
        <f t="shared" si="41"/>
        <v>0</v>
      </c>
      <c r="K367" s="49">
        <v>5.1999999999999998E-2</v>
      </c>
    </row>
    <row r="368" spans="1:11" ht="16.05" customHeight="1" x14ac:dyDescent="0.25">
      <c r="A368" s="48">
        <f t="shared" si="46"/>
        <v>54482</v>
      </c>
      <c r="B368" s="45" t="str">
        <f t="shared" si="42"/>
        <v>A368</v>
      </c>
      <c r="C368" s="46">
        <v>356</v>
      </c>
      <c r="D368" s="4">
        <f t="shared" si="43"/>
        <v>0</v>
      </c>
      <c r="E368" s="4">
        <f t="shared" si="47"/>
        <v>0</v>
      </c>
      <c r="F368" s="4">
        <f t="shared" si="44"/>
        <v>0</v>
      </c>
      <c r="G368" s="4">
        <f t="shared" si="45"/>
        <v>0</v>
      </c>
      <c r="H368" s="4">
        <f t="shared" si="40"/>
        <v>0</v>
      </c>
      <c r="I368" s="26">
        <f t="shared" si="41"/>
        <v>0</v>
      </c>
      <c r="K368" s="49">
        <v>5.1999999999999998E-2</v>
      </c>
    </row>
    <row r="369" spans="1:12" ht="16.05" customHeight="1" x14ac:dyDescent="0.25">
      <c r="A369" s="48">
        <f t="shared" si="46"/>
        <v>54513</v>
      </c>
      <c r="B369" s="45" t="str">
        <f t="shared" si="42"/>
        <v>A369</v>
      </c>
      <c r="C369" s="46">
        <v>357</v>
      </c>
      <c r="D369" s="4">
        <f t="shared" si="43"/>
        <v>0</v>
      </c>
      <c r="E369" s="4">
        <f t="shared" si="47"/>
        <v>0</v>
      </c>
      <c r="F369" s="4">
        <f t="shared" si="44"/>
        <v>0</v>
      </c>
      <c r="G369" s="4">
        <f t="shared" si="45"/>
        <v>0</v>
      </c>
      <c r="H369" s="4">
        <f t="shared" si="40"/>
        <v>0</v>
      </c>
      <c r="I369" s="26">
        <f t="shared" si="41"/>
        <v>0</v>
      </c>
      <c r="K369" s="49">
        <v>5.1999999999999998E-2</v>
      </c>
    </row>
    <row r="370" spans="1:12" ht="16.05" customHeight="1" x14ac:dyDescent="0.25">
      <c r="A370" s="48">
        <f t="shared" si="46"/>
        <v>54543</v>
      </c>
      <c r="B370" s="45" t="str">
        <f t="shared" si="42"/>
        <v>A370</v>
      </c>
      <c r="C370" s="46">
        <v>358</v>
      </c>
      <c r="D370" s="4">
        <f t="shared" si="43"/>
        <v>0</v>
      </c>
      <c r="E370" s="4">
        <f t="shared" si="47"/>
        <v>0</v>
      </c>
      <c r="F370" s="4">
        <f t="shared" si="44"/>
        <v>0</v>
      </c>
      <c r="G370" s="4">
        <f t="shared" si="45"/>
        <v>0</v>
      </c>
      <c r="H370" s="4">
        <f t="shared" si="40"/>
        <v>0</v>
      </c>
      <c r="I370" s="26">
        <f t="shared" si="41"/>
        <v>0</v>
      </c>
      <c r="K370" s="49">
        <v>5.1999999999999998E-2</v>
      </c>
    </row>
    <row r="371" spans="1:12" ht="16.05" customHeight="1" x14ac:dyDescent="0.25">
      <c r="A371" s="48">
        <f t="shared" si="46"/>
        <v>54574</v>
      </c>
      <c r="B371" s="45" t="str">
        <f t="shared" si="42"/>
        <v>A371</v>
      </c>
      <c r="C371" s="46">
        <v>359</v>
      </c>
      <c r="D371" s="4">
        <f t="shared" si="43"/>
        <v>0</v>
      </c>
      <c r="E371" s="4">
        <f t="shared" si="47"/>
        <v>0</v>
      </c>
      <c r="F371" s="4">
        <f t="shared" si="44"/>
        <v>0</v>
      </c>
      <c r="G371" s="4">
        <f t="shared" si="45"/>
        <v>0</v>
      </c>
      <c r="H371" s="4">
        <f t="shared" si="40"/>
        <v>0</v>
      </c>
      <c r="I371" s="26">
        <f t="shared" si="41"/>
        <v>0</v>
      </c>
      <c r="K371" s="49">
        <v>5.1999999999999998E-2</v>
      </c>
    </row>
    <row r="372" spans="1:12" ht="16.05" customHeight="1" x14ac:dyDescent="0.25">
      <c r="A372" s="48">
        <f t="shared" si="46"/>
        <v>54604</v>
      </c>
      <c r="B372" s="45" t="str">
        <f t="shared" si="42"/>
        <v>A372</v>
      </c>
      <c r="C372" s="46">
        <v>360</v>
      </c>
      <c r="D372" s="4">
        <f t="shared" si="43"/>
        <v>0</v>
      </c>
      <c r="E372" s="4">
        <f t="shared" si="47"/>
        <v>0</v>
      </c>
      <c r="F372" s="4">
        <f t="shared" si="44"/>
        <v>0</v>
      </c>
      <c r="G372" s="4">
        <f t="shared" si="45"/>
        <v>0</v>
      </c>
      <c r="H372" s="4">
        <f t="shared" si="40"/>
        <v>0</v>
      </c>
      <c r="I372" s="26">
        <f t="shared" si="41"/>
        <v>0</v>
      </c>
      <c r="K372" s="49">
        <v>5.1999999999999998E-2</v>
      </c>
    </row>
    <row r="373" spans="1:12" s="51" customFormat="1" ht="16.05" customHeight="1" thickBot="1" x14ac:dyDescent="0.25">
      <c r="A373" s="50"/>
      <c r="B373" s="50"/>
      <c r="D373" s="52"/>
      <c r="E373" s="53">
        <f>SUM(E13:E372)</f>
        <v>128454.95058961911</v>
      </c>
      <c r="F373" s="53">
        <f>SUM(F13:F372)</f>
        <v>28454.950589618828</v>
      </c>
      <c r="G373" s="53">
        <f>SUM(G13:G372)</f>
        <v>99999.999999999942</v>
      </c>
      <c r="H373" s="52"/>
      <c r="I373" s="54"/>
      <c r="K373" s="55"/>
      <c r="L373" s="52"/>
    </row>
    <row r="374" spans="1:12" ht="16.05" customHeight="1" thickTop="1" x14ac:dyDescent="0.25"/>
  </sheetData>
  <mergeCells count="6">
    <mergeCell ref="A9:C9"/>
    <mergeCell ref="A4:C4"/>
    <mergeCell ref="A5:C5"/>
    <mergeCell ref="A6:C6"/>
    <mergeCell ref="A7:C7"/>
    <mergeCell ref="A8:C8"/>
  </mergeCells>
  <dataValidations count="4">
    <dataValidation type="date" operator="greaterThan" allowBlank="1" showErrorMessage="1" errorTitle="Invalid Date" error="This is not a valid date - the date should be entered according to the Regional Date settings." promptTitle="Loan Start Date" prompt="Enter the date of the first loan repayment." sqref="D8" xr:uid="{4521BCE8-76B7-4CBB-A9B9-F7F7925F1851}">
      <formula1>1</formula1>
    </dataValidation>
    <dataValidation type="list" allowBlank="1" showErrorMessage="1" promptTitle="Loan Repayment Type" prompt="Select whether the loan is repaid at the beginning or end of a month." sqref="D9" xr:uid="{8FE4EF08-9E66-431F-8FB8-8CE6BE4A7B69}">
      <formula1>"Beginning, End"</formula1>
    </dataValidation>
    <dataValidation type="decimal" allowBlank="1" showErrorMessage="1" errorTitle="Invalid Input" error="This value must be entered as a percentage between 0% and 100%." promptTitle="Annual Interest Rate" prompt="Enter the annual interest rate as a percentage." sqref="D5" xr:uid="{7D41E7D4-10F1-4D45-842C-EED2C0DC86FB}">
      <formula1>0</formula1>
      <formula2>1</formula2>
    </dataValidation>
    <dataValidation type="whole" allowBlank="1" showErrorMessage="1" errorTitle="Invalid Loan Period" error="The loan period should be an integer value between 1 and 360." promptTitle="Loan Period in Months" prompt="Enter a loan period between 1 and 360." sqref="D6" xr:uid="{4AA0EF69-1993-4A63-95D6-96CAEEDD1B96}">
      <formula1>1</formula1>
      <formula2>360</formula2>
    </dataValidation>
  </dataValidations>
  <pageMargins left="0.59055118110236227" right="0.59055118110236227" top="0.59055118110236227" bottom="0.59055118110236227" header="0.39370078740157483" footer="0.39370078740157483"/>
  <pageSetup paperSize="9" scale="56" fitToHeight="0" orientation="portrait" r:id="rId1"/>
  <headerFooter alignWithMargins="0">
    <oddFooter>&amp;C&amp;"-,Regular"&amp;9Page &amp;P of &amp;N</oddFooter>
  </headerFooter>
  <ignoredErrors>
    <ignoredError sqref="K13"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FA475-BFED-4995-94F0-C4438F68650C}">
  <dimension ref="A1"/>
  <sheetViews>
    <sheetView zoomScale="95" zoomScaleNormal="95" workbookViewId="0"/>
  </sheetViews>
  <sheetFormatPr defaultColWidth="9.109375" defaultRowHeight="15.9" customHeight="1" x14ac:dyDescent="0.2"/>
  <cols>
    <col min="1" max="16384" width="9.109375" style="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About</vt:lpstr>
      <vt:lpstr>Summary</vt:lpstr>
      <vt:lpstr>Amort01</vt:lpstr>
      <vt:lpstr>Amort02</vt:lpstr>
      <vt:lpstr>Amort03</vt:lpstr>
      <vt:lpstr>AddSheet</vt:lpstr>
      <vt:lpstr>Amort01!Print_Titles</vt:lpstr>
      <vt:lpstr>Amort02!Print_Titles</vt:lpstr>
      <vt:lpstr>Amort03!Print_Titles</vt:lpstr>
      <vt:lpstr>Summary!Print_Titles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Loan Amortization Template - Excel Skills</dc:title>
  <dc:subject>Loans</dc:subject>
  <dc:creator>Excel Skills Australia</dc:creator>
  <cp:keywords>loan amortization</cp:keywords>
  <cp:lastModifiedBy>Wilhelm</cp:lastModifiedBy>
  <cp:lastPrinted>2020-09-23T14:12:38Z</cp:lastPrinted>
  <dcterms:created xsi:type="dcterms:W3CDTF">2009-04-24T13:49:41Z</dcterms:created>
  <dcterms:modified xsi:type="dcterms:W3CDTF">2021-03-10T12:21:39Z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2509bf8d-2d9e-4bbc-aa01-7149471bccb5</vt:lpwstr>
  </property>
</Properties>
</file>